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1"/>
  </bookViews>
  <sheets>
    <sheet name="Calendario" sheetId="1" r:id="rId1"/>
    <sheet name="Sep" sheetId="2" r:id="rId2"/>
    <sheet name="Oct" sheetId="3" r:id="rId3"/>
    <sheet name="Nov" sheetId="4" r:id="rId4"/>
    <sheet name="Dic" sheetId="5" r:id="rId5"/>
    <sheet name="Ene" sheetId="6" r:id="rId6"/>
    <sheet name="Feb" sheetId="7" r:id="rId7"/>
    <sheet name="Mar" sheetId="8" r:id="rId8"/>
    <sheet name="Abr" sheetId="9" r:id="rId9"/>
    <sheet name="May" sheetId="10" r:id="rId10"/>
    <sheet name="Jun" sheetId="11" r:id="rId11"/>
    <sheet name="Jul" sheetId="12" r:id="rId12"/>
    <sheet name="Ago" sheetId="13" r:id="rId13"/>
    <sheet name="©" sheetId="14" state="hidden" r:id="rId14"/>
  </sheets>
  <definedNames>
    <definedName name="_xlfn.SINGLE" hidden="1">#NAME?</definedName>
    <definedName name="_xlnm.Print_Area" localSheetId="0">'Calendario'!$A$6:$Z$43</definedName>
    <definedName name="valuevx">'Calendario'!A65534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Z2" authorId="0">
      <text>
        <r>
          <rPr>
            <b/>
            <u val="single"/>
            <sz val="8"/>
            <color indexed="8"/>
            <rFont val="Tahoma"/>
            <family val="2"/>
          </rPr>
          <t xml:space="preserve">La Política Limitada del Uso
</t>
        </r>
        <r>
          <rPr>
            <sz val="8"/>
            <color indexed="8"/>
            <rFont val="Tahoma"/>
            <family val="2"/>
          </rPr>
          <t xml:space="preserve">Puede hacer copias de archivo y personalizar la plantilla (el "Software") para el uso personal sólo. </t>
        </r>
        <r>
          <rPr>
            <b/>
            <sz val="8"/>
            <color indexed="8"/>
            <rFont val="Tahoma"/>
            <family val="2"/>
          </rPr>
          <t xml:space="preserve">Esta plantilla o ningún documento inclusive o derivó de esta plantilla NO puede ser vendido, puede ser distribuido, o puede ser colocado en un servidor público como el internet sin el expreso permiso escrito de Vertex42 LLC.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u val="single"/>
            <sz val="8"/>
            <color indexed="8"/>
            <rFont val="Tahoma"/>
            <family val="2"/>
          </rPr>
          <t xml:space="preserve">Sin Garantías
</t>
        </r>
        <r>
          <rPr>
            <sz val="8"/>
            <color indexed="8"/>
            <rFont val="Tahoma"/>
            <family val="2"/>
          </rPr>
          <t xml:space="preserve">EL SOFTWARE Y CUALQUIER DOCUMENTACIÓN RELACIONADA SE LE PROPORCIONA "TAL CUAL". Vertex42, LLC NO HACE NINGUNA GARANTÍA, EXPRESA O IMPLÍCITA, Y EXPRESAMENTE RENUNCIA A TODAS LAS REPRESENTACIONES, ORALES O ESCRITAS, TÉRMINOS, CONDICIONES Y GARANTÍAS, INCLUYENDO PERO NO LIMITADO A, GARANTÍAS DE COMERCIALIZACIÓN, IDONEIDAD PARA UN PROPÓSITO PARTICULAR, Y NO INFRACCIÓN. SIN LIMITAR LO ANTERIOR, USTED ACEPTA QUE EL SOFTWARE NO PUEDE SATISFACER SUS NECESIDADES, OPERE SIN ERRORES O NO IDENTIFICAR CUALQUIERA O TODOS LOS ERRORES O PROBLEMAS, O HACERLO CON EXACTITUD.
El presente Acuerdo no afectará a los derechos legales que pueda tener como consumidor.
</t>
        </r>
        <r>
          <rPr>
            <b/>
            <u val="single"/>
            <sz val="8"/>
            <color indexed="8"/>
            <rFont val="Tahoma"/>
            <family val="2"/>
          </rPr>
          <t xml:space="preserve">Limitación de Responsabilidad
</t>
        </r>
        <r>
          <rPr>
            <sz val="8"/>
            <color indexed="8"/>
            <rFont val="Tahoma"/>
            <family val="2"/>
          </rPr>
          <t xml:space="preserve">EN NINGÚN CASO VERTEX42, LLC SERÁN RESPONSABLES ANTE USTED POR CUALQUIER DAÑO, INCLUYENDO LA PÉRDIDA DE BENEFICIOS, PÉRDIDA DE AHORROS O CUALQUIER OTROS DAÑOS DIRECTOS, INDIRECTOS, ESPECIALES, INCIDENTALES, O CONSECUENTES QUE SURJAN DEL USO O LA INCAPACIDAD DE USAR EL SOFTWARE ( INCLUSO SI NOSOTROS O UN DISTRIBUIDOR AUTORIZADO O DISTRIBUIDOR HA SIDO ADVERTIDO DE LA POSIBILIDAD DE ESTOS DAÑOS), O CUALQUIER ERROR Y NEGLIGENCIA EN EL DESARROLLO DE ESTE SOFTWARE, O DE CUALQUIER RECLAMACIÓN POR CUALQUIER OTRA PARTE. LA ORGANIZACIÓN, NEGOCIO, O PERSONA DE UTILIZAR ESTE SOFTWARE ASUME TODOS LOS RIESGOS Y RESPONSABILIDAD POR LA CALIDAD Y RENDIMIENTO DE ESTE SOFTWARE.
Algunos estados no permiten la limitación o exclusión de responsabilidad por daños incidentales o consecuentes, por lo que la limitación anterior puede no aplicarse a usted.
</t>
        </r>
      </text>
    </comment>
  </commentList>
</comments>
</file>

<file path=xl/sharedStrings.xml><?xml version="1.0" encoding="utf-8"?>
<sst xmlns="http://schemas.openxmlformats.org/spreadsheetml/2006/main" count="857" uniqueCount="48">
  <si>
    <t>Vertex42™ Plantilla Calendario</t>
  </si>
  <si>
    <t>http://www.vertex42.com/es/calendario.html</t>
  </si>
  <si>
    <t>© 2005-2009 Vertex42 LLC</t>
  </si>
  <si>
    <t>Año</t>
  </si>
  <si>
    <t>Mes</t>
  </si>
  <si>
    <t>Día de Comenzar</t>
  </si>
  <si>
    <t>Título del Calendario</t>
  </si>
  <si>
    <t>1:Sun, 2:Mon</t>
  </si>
  <si>
    <t>Fecha</t>
  </si>
  <si>
    <t>Acontecimiento</t>
  </si>
  <si>
    <t>© 2009 Vertex42 LLC</t>
  </si>
  <si>
    <t>{42}</t>
  </si>
  <si>
    <t>[42]</t>
  </si>
  <si>
    <t>Calendarios por Vertex42.com</t>
  </si>
  <si>
    <t>para referencia</t>
  </si>
  <si>
    <t>GRUP A</t>
  </si>
  <si>
    <t>GRUP B</t>
  </si>
  <si>
    <t>De 15h a 17h</t>
  </si>
  <si>
    <t>De 17h a 19h</t>
  </si>
  <si>
    <t>FESTIU</t>
  </si>
  <si>
    <t>Notas</t>
  </si>
  <si>
    <t xml:space="preserve"> HH avaluació</t>
  </si>
  <si>
    <t>HH intervenció</t>
  </si>
  <si>
    <t>Fonaments</t>
  </si>
  <si>
    <t>HH Terapèut</t>
  </si>
  <si>
    <t>Intervenció PS</t>
  </si>
  <si>
    <t>Addiccions</t>
  </si>
  <si>
    <t>Promoció PS</t>
  </si>
  <si>
    <t>NO LECTIU</t>
  </si>
  <si>
    <t>Interv ansietat</t>
  </si>
  <si>
    <t>Interven neuro</t>
  </si>
  <si>
    <t>GRUP A I B</t>
  </si>
  <si>
    <t>Trastorns del neurodesen</t>
  </si>
  <si>
    <t>Trast de la personalitat</t>
  </si>
  <si>
    <t>intervenció</t>
  </si>
  <si>
    <t>Intervenció</t>
  </si>
  <si>
    <t>Diversitat sexual i gènere</t>
  </si>
  <si>
    <t>ansietat</t>
  </si>
  <si>
    <t>neuro</t>
  </si>
  <si>
    <t xml:space="preserve"> Psicologia    perinatal</t>
  </si>
  <si>
    <t>Psicologia   perinatal</t>
  </si>
  <si>
    <t>Trastorns son</t>
  </si>
  <si>
    <t>Intervenció Famílies</t>
  </si>
  <si>
    <t>Vertex42 Calendar Template</t>
  </si>
  <si>
    <t>NADAL</t>
  </si>
  <si>
    <t>Setmana S</t>
  </si>
  <si>
    <t>Disf.sexuals</t>
  </si>
  <si>
    <t>Trastorns emocionals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</si>
</sst>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C0A]mmmm\ yyyy;@"/>
    <numFmt numFmtId="167" formatCode="d"/>
    <numFmt numFmtId="168" formatCode="[$-409]d\-mmm;@"/>
    <numFmt numFmtId="169" formatCode="[$-C0A]d\-mmm;@"/>
    <numFmt numFmtId="170" formatCode="&quot;Sí&quot;;&quot;Sí&quot;;&quot;No&quot;"/>
    <numFmt numFmtId="171" formatCode="&quot;Cert&quot;;&quot;Cert&quot;;&quot;Fals&quot;"/>
    <numFmt numFmtId="172" formatCode="&quot;Activat&quot;;&quot;Activat&quot;;&quot;Desactivat&quot;"/>
    <numFmt numFmtId="173" formatCode="[$€-2]\ #.##000_);[Red]\([$€-2]\ #.##000\)"/>
  </numFmts>
  <fonts count="69">
    <font>
      <sz val="10"/>
      <name val="Arial"/>
      <family val="0"/>
    </font>
    <font>
      <b/>
      <sz val="16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8"/>
      <color indexed="63"/>
      <name val="Arial"/>
      <family val="2"/>
    </font>
    <font>
      <b/>
      <sz val="12"/>
      <color indexed="9"/>
      <name val="Arial"/>
      <family val="2"/>
    </font>
    <font>
      <b/>
      <sz val="11"/>
      <color indexed="63"/>
      <name val="Arial"/>
      <family val="2"/>
    </font>
    <font>
      <sz val="9"/>
      <name val="Arial"/>
      <family val="2"/>
    </font>
    <font>
      <sz val="6"/>
      <color indexed="9"/>
      <name val="Arial"/>
      <family val="2"/>
    </font>
    <font>
      <u val="single"/>
      <sz val="8"/>
      <color indexed="12"/>
      <name val="Tahoma"/>
      <family val="2"/>
    </font>
    <font>
      <i/>
      <sz val="10"/>
      <name val="Arial"/>
      <family val="2"/>
    </font>
    <font>
      <b/>
      <u val="single"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sz val="36"/>
      <color indexed="63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4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Arial Narrow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Dashed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Dashed">
        <color indexed="8"/>
      </bottom>
    </border>
    <border>
      <left>
        <color indexed="63"/>
      </left>
      <right style="medium">
        <color indexed="8"/>
      </right>
      <top style="medium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Dash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Dash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Dashed">
        <color indexed="8"/>
      </bottom>
    </border>
    <border>
      <left>
        <color indexed="63"/>
      </left>
      <right style="thin">
        <color indexed="8"/>
      </right>
      <top style="medium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>
        <color indexed="63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Dash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theme="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medium">
        <color theme="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Dashed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mediumDashed"/>
    </border>
    <border>
      <left>
        <color indexed="63"/>
      </left>
      <right style="medium">
        <color indexed="8"/>
      </right>
      <top style="dashed"/>
      <bottom style="mediumDashed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>
        <color theme="1"/>
      </top>
      <bottom style="medium"/>
    </border>
    <border>
      <left style="thin">
        <color theme="1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theme="1"/>
      </top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Dashed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>
        <color indexed="63"/>
      </left>
      <right style="thin"/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theme="1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medium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165" fontId="0" fillId="0" borderId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41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2" fillId="34" borderId="0" xfId="0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center"/>
    </xf>
    <xf numFmtId="0" fontId="13" fillId="33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7" fontId="13" fillId="0" borderId="13" xfId="0" applyNumberFormat="1" applyFont="1" applyBorder="1" applyAlignment="1">
      <alignment horizontal="center"/>
    </xf>
    <xf numFmtId="168" fontId="0" fillId="0" borderId="14" xfId="0" applyNumberFormat="1" applyFont="1" applyFill="1" applyBorder="1" applyAlignment="1">
      <alignment horizontal="left"/>
    </xf>
    <xf numFmtId="0" fontId="0" fillId="0" borderId="14" xfId="0" applyFont="1" applyBorder="1" applyAlignment="1">
      <alignment/>
    </xf>
    <xf numFmtId="168" fontId="0" fillId="0" borderId="15" xfId="0" applyNumberFormat="1" applyFont="1" applyFill="1" applyBorder="1" applyAlignment="1">
      <alignment horizontal="left"/>
    </xf>
    <xf numFmtId="169" fontId="0" fillId="0" borderId="16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44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167" fontId="22" fillId="0" borderId="17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left" vertical="center"/>
    </xf>
    <xf numFmtId="167" fontId="22" fillId="0" borderId="19" xfId="0" applyNumberFormat="1" applyFont="1" applyFill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center"/>
    </xf>
    <xf numFmtId="167" fontId="22" fillId="35" borderId="21" xfId="0" applyNumberFormat="1" applyFont="1" applyFill="1" applyBorder="1" applyAlignment="1">
      <alignment horizontal="left" vertical="center"/>
    </xf>
    <xf numFmtId="0" fontId="23" fillId="35" borderId="20" xfId="0" applyNumberFormat="1" applyFont="1" applyFill="1" applyBorder="1" applyAlignment="1">
      <alignment horizontal="left" vertical="center"/>
    </xf>
    <xf numFmtId="167" fontId="22" fillId="35" borderId="19" xfId="0" applyNumberFormat="1" applyFont="1" applyFill="1" applyBorder="1" applyAlignment="1">
      <alignment horizontal="left" vertical="center"/>
    </xf>
    <xf numFmtId="0" fontId="23" fillId="35" borderId="22" xfId="0" applyNumberFormat="1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3" fillId="36" borderId="21" xfId="0" applyNumberFormat="1" applyFont="1" applyFill="1" applyBorder="1" applyAlignment="1">
      <alignment horizontal="center" vertical="center"/>
    </xf>
    <xf numFmtId="0" fontId="23" fillId="36" borderId="20" xfId="0" applyNumberFormat="1" applyFont="1" applyFill="1" applyBorder="1" applyAlignment="1">
      <alignment horizontal="center" vertical="center"/>
    </xf>
    <xf numFmtId="0" fontId="23" fillId="36" borderId="19" xfId="0" applyNumberFormat="1" applyFont="1" applyFill="1" applyBorder="1" applyAlignment="1">
      <alignment horizontal="center" vertical="center"/>
    </xf>
    <xf numFmtId="0" fontId="23" fillId="36" borderId="27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23" fillId="36" borderId="24" xfId="0" applyNumberFormat="1" applyFont="1" applyFill="1" applyBorder="1" applyAlignment="1">
      <alignment horizontal="center" vertical="center"/>
    </xf>
    <xf numFmtId="0" fontId="23" fillId="36" borderId="23" xfId="0" applyNumberFormat="1" applyFont="1" applyFill="1" applyBorder="1" applyAlignment="1">
      <alignment horizontal="center" vertical="center"/>
    </xf>
    <xf numFmtId="0" fontId="23" fillId="36" borderId="30" xfId="0" applyNumberFormat="1" applyFont="1" applyFill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0" fontId="23" fillId="0" borderId="32" xfId="0" applyNumberFormat="1" applyFont="1" applyFill="1" applyBorder="1" applyAlignment="1">
      <alignment horizontal="center" vertical="center"/>
    </xf>
    <xf numFmtId="0" fontId="23" fillId="36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7" fontId="22" fillId="35" borderId="33" xfId="0" applyNumberFormat="1" applyFont="1" applyFill="1" applyBorder="1" applyAlignment="1">
      <alignment horizontal="left" vertical="center"/>
    </xf>
    <xf numFmtId="0" fontId="23" fillId="35" borderId="34" xfId="0" applyNumberFormat="1" applyFont="1" applyFill="1" applyBorder="1" applyAlignment="1">
      <alignment horizontal="left" vertical="center"/>
    </xf>
    <xf numFmtId="167" fontId="22" fillId="35" borderId="35" xfId="0" applyNumberFormat="1" applyFont="1" applyFill="1" applyBorder="1" applyAlignment="1">
      <alignment horizontal="left" vertical="center"/>
    </xf>
    <xf numFmtId="0" fontId="23" fillId="35" borderId="36" xfId="0" applyNumberFormat="1" applyFont="1" applyFill="1" applyBorder="1" applyAlignment="1">
      <alignment horizontal="left" vertical="center"/>
    </xf>
    <xf numFmtId="167" fontId="22" fillId="35" borderId="37" xfId="0" applyNumberFormat="1" applyFont="1" applyFill="1" applyBorder="1" applyAlignment="1">
      <alignment horizontal="left" vertical="center"/>
    </xf>
    <xf numFmtId="0" fontId="25" fillId="35" borderId="20" xfId="0" applyNumberFormat="1" applyFont="1" applyFill="1" applyBorder="1" applyAlignment="1">
      <alignment horizontal="left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37" borderId="23" xfId="0" applyNumberFormat="1" applyFont="1" applyFill="1" applyBorder="1" applyAlignment="1">
      <alignment horizontal="center" vertical="center"/>
    </xf>
    <xf numFmtId="0" fontId="23" fillId="37" borderId="24" xfId="0" applyNumberFormat="1" applyFont="1" applyFill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center" vertical="center"/>
    </xf>
    <xf numFmtId="167" fontId="22" fillId="35" borderId="40" xfId="0" applyNumberFormat="1" applyFont="1" applyFill="1" applyBorder="1" applyAlignment="1">
      <alignment horizontal="left" vertical="center"/>
    </xf>
    <xf numFmtId="0" fontId="23" fillId="35" borderId="41" xfId="0" applyNumberFormat="1" applyFont="1" applyFill="1" applyBorder="1" applyAlignment="1">
      <alignment horizontal="left" vertical="center"/>
    </xf>
    <xf numFmtId="167" fontId="22" fillId="35" borderId="42" xfId="0" applyNumberFormat="1" applyFont="1" applyFill="1" applyBorder="1" applyAlignment="1">
      <alignment horizontal="left" vertical="center"/>
    </xf>
    <xf numFmtId="0" fontId="23" fillId="38" borderId="23" xfId="0" applyNumberFormat="1" applyFont="1" applyFill="1" applyBorder="1" applyAlignment="1">
      <alignment horizontal="center" vertical="center"/>
    </xf>
    <xf numFmtId="0" fontId="23" fillId="38" borderId="24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left" vertical="center"/>
    </xf>
    <xf numFmtId="0" fontId="23" fillId="0" borderId="24" xfId="0" applyNumberFormat="1" applyFont="1" applyFill="1" applyBorder="1" applyAlignment="1">
      <alignment horizontal="left" vertical="center"/>
    </xf>
    <xf numFmtId="167" fontId="22" fillId="0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6" fillId="0" borderId="43" xfId="0" applyFont="1" applyBorder="1" applyAlignment="1">
      <alignment/>
    </xf>
    <xf numFmtId="0" fontId="4" fillId="0" borderId="44" xfId="0" applyFont="1" applyFill="1" applyBorder="1" applyAlignment="1">
      <alignment/>
    </xf>
    <xf numFmtId="0" fontId="27" fillId="0" borderId="45" xfId="0" applyFont="1" applyFill="1" applyBorder="1" applyAlignment="1">
      <alignment horizontal="right"/>
    </xf>
    <xf numFmtId="0" fontId="23" fillId="0" borderId="21" xfId="0" applyNumberFormat="1" applyFont="1" applyFill="1" applyBorder="1" applyAlignment="1">
      <alignment horizontal="left" vertical="center"/>
    </xf>
    <xf numFmtId="0" fontId="23" fillId="0" borderId="46" xfId="0" applyNumberFormat="1" applyFont="1" applyFill="1" applyBorder="1" applyAlignment="1">
      <alignment horizontal="center" vertical="center"/>
    </xf>
    <xf numFmtId="0" fontId="23" fillId="39" borderId="47" xfId="0" applyNumberFormat="1" applyFont="1" applyFill="1" applyBorder="1" applyAlignment="1">
      <alignment horizontal="center" vertical="center"/>
    </xf>
    <xf numFmtId="0" fontId="23" fillId="40" borderId="48" xfId="0" applyNumberFormat="1" applyFont="1" applyFill="1" applyBorder="1" applyAlignment="1">
      <alignment horizontal="center" vertical="center"/>
    </xf>
    <xf numFmtId="0" fontId="23" fillId="41" borderId="48" xfId="0" applyNumberFormat="1" applyFont="1" applyFill="1" applyBorder="1" applyAlignment="1">
      <alignment horizontal="center" vertical="center"/>
    </xf>
    <xf numFmtId="0" fontId="23" fillId="42" borderId="4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42" borderId="39" xfId="0" applyNumberFormat="1" applyFont="1" applyFill="1" applyBorder="1" applyAlignment="1">
      <alignment horizontal="center" vertical="center"/>
    </xf>
    <xf numFmtId="0" fontId="23" fillId="41" borderId="50" xfId="0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3" fillId="41" borderId="29" xfId="0" applyNumberFormat="1" applyFont="1" applyFill="1" applyBorder="1" applyAlignment="1">
      <alignment horizontal="center" vertical="center"/>
    </xf>
    <xf numFmtId="0" fontId="23" fillId="42" borderId="32" xfId="0" applyNumberFormat="1" applyFont="1" applyFill="1" applyBorder="1" applyAlignment="1">
      <alignment horizontal="center" vertical="center"/>
    </xf>
    <xf numFmtId="0" fontId="23" fillId="41" borderId="51" xfId="0" applyNumberFormat="1" applyFont="1" applyFill="1" applyBorder="1" applyAlignment="1">
      <alignment horizontal="center" vertical="center"/>
    </xf>
    <xf numFmtId="167" fontId="22" fillId="35" borderId="52" xfId="0" applyNumberFormat="1" applyFont="1" applyFill="1" applyBorder="1" applyAlignment="1">
      <alignment horizontal="left" vertical="center"/>
    </xf>
    <xf numFmtId="0" fontId="23" fillId="42" borderId="53" xfId="0" applyNumberFormat="1" applyFont="1" applyFill="1" applyBorder="1" applyAlignment="1">
      <alignment horizontal="center" vertical="center"/>
    </xf>
    <xf numFmtId="0" fontId="23" fillId="41" borderId="54" xfId="0" applyNumberFormat="1" applyFont="1" applyFill="1" applyBorder="1" applyAlignment="1">
      <alignment horizontal="center" vertical="center"/>
    </xf>
    <xf numFmtId="0" fontId="23" fillId="40" borderId="55" xfId="0" applyNumberFormat="1" applyFont="1" applyFill="1" applyBorder="1" applyAlignment="1">
      <alignment horizontal="center" vertical="center"/>
    </xf>
    <xf numFmtId="0" fontId="23" fillId="39" borderId="5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7" fontId="22" fillId="0" borderId="23" xfId="0" applyNumberFormat="1" applyFont="1" applyFill="1" applyBorder="1" applyAlignment="1">
      <alignment horizontal="left" vertical="center"/>
    </xf>
    <xf numFmtId="0" fontId="28" fillId="0" borderId="23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4" fillId="0" borderId="43" xfId="0" applyFont="1" applyFill="1" applyBorder="1" applyAlignment="1">
      <alignment/>
    </xf>
    <xf numFmtId="167" fontId="22" fillId="35" borderId="57" xfId="0" applyNumberFormat="1" applyFont="1" applyFill="1" applyBorder="1" applyAlignment="1">
      <alignment horizontal="left" vertical="center"/>
    </xf>
    <xf numFmtId="0" fontId="23" fillId="43" borderId="47" xfId="0" applyNumberFormat="1" applyFont="1" applyFill="1" applyBorder="1" applyAlignment="1">
      <alignment horizontal="center" vertical="center"/>
    </xf>
    <xf numFmtId="0" fontId="23" fillId="41" borderId="58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top"/>
    </xf>
    <xf numFmtId="0" fontId="23" fillId="42" borderId="48" xfId="0" applyNumberFormat="1" applyFont="1" applyFill="1" applyBorder="1" applyAlignment="1">
      <alignment horizontal="center" vertical="center"/>
    </xf>
    <xf numFmtId="167" fontId="22" fillId="35" borderId="17" xfId="0" applyNumberFormat="1" applyFont="1" applyFill="1" applyBorder="1" applyAlignment="1">
      <alignment horizontal="left" vertical="center"/>
    </xf>
    <xf numFmtId="0" fontId="23" fillId="35" borderId="18" xfId="0" applyNumberFormat="1" applyFont="1" applyFill="1" applyBorder="1" applyAlignment="1">
      <alignment horizontal="left" vertical="center"/>
    </xf>
    <xf numFmtId="0" fontId="25" fillId="35" borderId="18" xfId="0" applyNumberFormat="1" applyFont="1" applyFill="1" applyBorder="1" applyAlignment="1">
      <alignment horizontal="left" vertical="center"/>
    </xf>
    <xf numFmtId="0" fontId="24" fillId="37" borderId="10" xfId="0" applyFont="1" applyFill="1" applyBorder="1" applyAlignment="1">
      <alignment horizontal="center" vertical="center"/>
    </xf>
    <xf numFmtId="0" fontId="23" fillId="37" borderId="0" xfId="0" applyNumberFormat="1" applyFont="1" applyFill="1" applyBorder="1" applyAlignment="1">
      <alignment horizontal="center" vertical="center"/>
    </xf>
    <xf numFmtId="167" fontId="22" fillId="35" borderId="23" xfId="0" applyNumberFormat="1" applyFont="1" applyFill="1" applyBorder="1" applyAlignment="1">
      <alignment horizontal="left" vertical="center"/>
    </xf>
    <xf numFmtId="0" fontId="23" fillId="35" borderId="24" xfId="0" applyNumberFormat="1" applyFont="1" applyFill="1" applyBorder="1" applyAlignment="1">
      <alignment horizontal="left" vertical="center"/>
    </xf>
    <xf numFmtId="0" fontId="23" fillId="43" borderId="28" xfId="0" applyNumberFormat="1" applyFont="1" applyFill="1" applyBorder="1" applyAlignment="1">
      <alignment horizontal="center" vertical="center"/>
    </xf>
    <xf numFmtId="0" fontId="23" fillId="44" borderId="48" xfId="0" applyNumberFormat="1" applyFont="1" applyFill="1" applyBorder="1" applyAlignment="1">
      <alignment horizontal="center" vertical="center"/>
    </xf>
    <xf numFmtId="0" fontId="23" fillId="42" borderId="59" xfId="0" applyNumberFormat="1" applyFont="1" applyFill="1" applyBorder="1" applyAlignment="1">
      <alignment horizontal="center" vertical="center"/>
    </xf>
    <xf numFmtId="0" fontId="23" fillId="44" borderId="60" xfId="0" applyNumberFormat="1" applyFont="1" applyFill="1" applyBorder="1" applyAlignment="1">
      <alignment horizontal="center" vertical="center"/>
    </xf>
    <xf numFmtId="0" fontId="23" fillId="38" borderId="0" xfId="0" applyNumberFormat="1" applyFont="1" applyFill="1" applyBorder="1" applyAlignment="1">
      <alignment horizontal="center" vertical="center"/>
    </xf>
    <xf numFmtId="0" fontId="23" fillId="43" borderId="49" xfId="0" applyNumberFormat="1" applyFont="1" applyFill="1" applyBorder="1" applyAlignment="1">
      <alignment horizontal="center" vertical="center"/>
    </xf>
    <xf numFmtId="0" fontId="23" fillId="45" borderId="26" xfId="0" applyNumberFormat="1" applyFont="1" applyFill="1" applyBorder="1" applyAlignment="1">
      <alignment horizontal="center" vertical="center" wrapText="1"/>
    </xf>
    <xf numFmtId="0" fontId="23" fillId="44" borderId="59" xfId="0" applyNumberFormat="1" applyFont="1" applyFill="1" applyBorder="1" applyAlignment="1">
      <alignment horizontal="center" vertical="center"/>
    </xf>
    <xf numFmtId="0" fontId="23" fillId="41" borderId="6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37" borderId="0" xfId="0" applyFont="1" applyFill="1" applyBorder="1" applyAlignment="1">
      <alignment horizontal="center" vertical="center"/>
    </xf>
    <xf numFmtId="0" fontId="23" fillId="35" borderId="0" xfId="0" applyNumberFormat="1" applyFont="1" applyFill="1" applyBorder="1" applyAlignment="1">
      <alignment horizontal="left" vertical="center"/>
    </xf>
    <xf numFmtId="0" fontId="23" fillId="0" borderId="62" xfId="0" applyNumberFormat="1" applyFont="1" applyFill="1" applyBorder="1" applyAlignment="1">
      <alignment horizontal="center" vertical="center"/>
    </xf>
    <xf numFmtId="0" fontId="23" fillId="0" borderId="63" xfId="0" applyNumberFormat="1" applyFont="1" applyFill="1" applyBorder="1" applyAlignment="1">
      <alignment horizontal="center" vertical="center"/>
    </xf>
    <xf numFmtId="0" fontId="25" fillId="35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64" xfId="0" applyBorder="1" applyAlignment="1">
      <alignment/>
    </xf>
    <xf numFmtId="0" fontId="0" fillId="0" borderId="0" xfId="0" applyFill="1" applyAlignment="1">
      <alignment/>
    </xf>
    <xf numFmtId="167" fontId="22" fillId="0" borderId="63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37" borderId="65" xfId="0" applyFont="1" applyFill="1" applyBorder="1" applyAlignment="1">
      <alignment horizontal="center" vertical="center"/>
    </xf>
    <xf numFmtId="0" fontId="23" fillId="37" borderId="65" xfId="0" applyNumberFormat="1" applyFont="1" applyFill="1" applyBorder="1" applyAlignment="1">
      <alignment horizontal="center" vertical="center"/>
    </xf>
    <xf numFmtId="167" fontId="22" fillId="35" borderId="66" xfId="0" applyNumberFormat="1" applyFont="1" applyFill="1" applyBorder="1" applyAlignment="1">
      <alignment horizontal="left" vertical="center"/>
    </xf>
    <xf numFmtId="0" fontId="25" fillId="35" borderId="67" xfId="0" applyNumberFormat="1" applyFont="1" applyFill="1" applyBorder="1" applyAlignment="1">
      <alignment horizontal="left" vertical="center"/>
    </xf>
    <xf numFmtId="0" fontId="23" fillId="35" borderId="67" xfId="0" applyNumberFormat="1" applyFont="1" applyFill="1" applyBorder="1" applyAlignment="1">
      <alignment horizontal="left" vertical="center"/>
    </xf>
    <xf numFmtId="0" fontId="23" fillId="35" borderId="68" xfId="0" applyNumberFormat="1" applyFont="1" applyFill="1" applyBorder="1" applyAlignment="1">
      <alignment horizontal="left" vertical="center"/>
    </xf>
    <xf numFmtId="0" fontId="25" fillId="35" borderId="69" xfId="0" applyNumberFormat="1" applyFont="1" applyFill="1" applyBorder="1" applyAlignment="1">
      <alignment horizontal="left" vertical="center"/>
    </xf>
    <xf numFmtId="167" fontId="22" fillId="0" borderId="70" xfId="0" applyNumberFormat="1" applyFont="1" applyFill="1" applyBorder="1" applyAlignment="1">
      <alignment horizontal="left" vertical="center"/>
    </xf>
    <xf numFmtId="0" fontId="24" fillId="0" borderId="40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4" fillId="0" borderId="65" xfId="0" applyFont="1" applyFill="1" applyBorder="1" applyAlignment="1">
      <alignment/>
    </xf>
    <xf numFmtId="0" fontId="24" fillId="0" borderId="71" xfId="0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0" fontId="25" fillId="35" borderId="24" xfId="0" applyNumberFormat="1" applyFont="1" applyFill="1" applyBorder="1" applyAlignment="1">
      <alignment horizontal="left" vertical="center"/>
    </xf>
    <xf numFmtId="0" fontId="23" fillId="0" borderId="70" xfId="0" applyNumberFormat="1" applyFont="1" applyFill="1" applyBorder="1" applyAlignment="1">
      <alignment horizontal="center" vertical="center"/>
    </xf>
    <xf numFmtId="0" fontId="23" fillId="0" borderId="65" xfId="0" applyNumberFormat="1" applyFont="1" applyFill="1" applyBorder="1" applyAlignment="1">
      <alignment horizontal="center" vertical="center"/>
    </xf>
    <xf numFmtId="0" fontId="23" fillId="36" borderId="73" xfId="0" applyNumberFormat="1" applyFont="1" applyFill="1" applyBorder="1" applyAlignment="1">
      <alignment horizontal="center" vertical="center"/>
    </xf>
    <xf numFmtId="0" fontId="23" fillId="36" borderId="74" xfId="0" applyNumberFormat="1" applyFont="1" applyFill="1" applyBorder="1" applyAlignment="1">
      <alignment horizontal="center" vertical="center"/>
    </xf>
    <xf numFmtId="0" fontId="23" fillId="43" borderId="56" xfId="0" applyNumberFormat="1" applyFont="1" applyFill="1" applyBorder="1" applyAlignment="1">
      <alignment horizontal="center" vertical="center"/>
    </xf>
    <xf numFmtId="0" fontId="23" fillId="41" borderId="5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75" xfId="0" applyNumberFormat="1" applyFont="1" applyFill="1" applyBorder="1" applyAlignment="1">
      <alignment horizontal="center" vertical="center"/>
    </xf>
    <xf numFmtId="0" fontId="23" fillId="0" borderId="74" xfId="0" applyNumberFormat="1" applyFont="1" applyFill="1" applyBorder="1" applyAlignment="1">
      <alignment horizontal="center" vertical="center"/>
    </xf>
    <xf numFmtId="0" fontId="23" fillId="0" borderId="65" xfId="0" applyNumberFormat="1" applyFont="1" applyFill="1" applyBorder="1" applyAlignment="1">
      <alignment horizontal="left" vertical="center"/>
    </xf>
    <xf numFmtId="0" fontId="24" fillId="0" borderId="65" xfId="0" applyFont="1" applyBorder="1" applyAlignment="1">
      <alignment horizontal="center" vertical="center"/>
    </xf>
    <xf numFmtId="0" fontId="23" fillId="0" borderId="73" xfId="0" applyNumberFormat="1" applyFont="1" applyFill="1" applyBorder="1" applyAlignment="1">
      <alignment horizontal="center" vertical="center"/>
    </xf>
    <xf numFmtId="0" fontId="24" fillId="0" borderId="76" xfId="0" applyFont="1" applyBorder="1" applyAlignment="1">
      <alignment vertical="center"/>
    </xf>
    <xf numFmtId="0" fontId="23" fillId="44" borderId="77" xfId="0" applyNumberFormat="1" applyFont="1" applyFill="1" applyBorder="1" applyAlignment="1">
      <alignment horizontal="center" vertical="center"/>
    </xf>
    <xf numFmtId="0" fontId="23" fillId="42" borderId="77" xfId="0" applyNumberFormat="1" applyFont="1" applyFill="1" applyBorder="1" applyAlignment="1">
      <alignment horizontal="center" vertical="center"/>
    </xf>
    <xf numFmtId="0" fontId="23" fillId="44" borderId="78" xfId="0" applyNumberFormat="1" applyFont="1" applyFill="1" applyBorder="1" applyAlignment="1">
      <alignment horizontal="center" vertical="center"/>
    </xf>
    <xf numFmtId="0" fontId="23" fillId="42" borderId="76" xfId="0" applyNumberFormat="1" applyFont="1" applyFill="1" applyBorder="1" applyAlignment="1">
      <alignment horizontal="center" vertical="center"/>
    </xf>
    <xf numFmtId="0" fontId="23" fillId="44" borderId="79" xfId="0" applyNumberFormat="1" applyFont="1" applyFill="1" applyBorder="1" applyAlignment="1">
      <alignment horizontal="center" vertical="center"/>
    </xf>
    <xf numFmtId="0" fontId="23" fillId="44" borderId="80" xfId="0" applyNumberFormat="1" applyFont="1" applyFill="1" applyBorder="1" applyAlignment="1">
      <alignment horizontal="center" vertical="center"/>
    </xf>
    <xf numFmtId="0" fontId="23" fillId="42" borderId="81" xfId="0" applyNumberFormat="1" applyFont="1" applyFill="1" applyBorder="1" applyAlignment="1">
      <alignment horizontal="center" vertical="center"/>
    </xf>
    <xf numFmtId="0" fontId="24" fillId="0" borderId="82" xfId="0" applyFont="1" applyBorder="1" applyAlignment="1">
      <alignment vertical="center"/>
    </xf>
    <xf numFmtId="0" fontId="24" fillId="0" borderId="83" xfId="0" applyFont="1" applyBorder="1" applyAlignment="1">
      <alignment vertical="center"/>
    </xf>
    <xf numFmtId="0" fontId="23" fillId="36" borderId="84" xfId="0" applyNumberFormat="1" applyFont="1" applyFill="1" applyBorder="1" applyAlignment="1">
      <alignment horizontal="center" vertical="center"/>
    </xf>
    <xf numFmtId="0" fontId="24" fillId="0" borderId="85" xfId="0" applyFont="1" applyBorder="1" applyAlignment="1">
      <alignment vertical="center"/>
    </xf>
    <xf numFmtId="0" fontId="24" fillId="0" borderId="86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24" fillId="0" borderId="87" xfId="0" applyFont="1" applyBorder="1" applyAlignment="1">
      <alignment vertical="center"/>
    </xf>
    <xf numFmtId="0" fontId="23" fillId="45" borderId="88" xfId="0" applyNumberFormat="1" applyFont="1" applyFill="1" applyBorder="1" applyAlignment="1">
      <alignment horizontal="center" vertical="center" wrapText="1"/>
    </xf>
    <xf numFmtId="0" fontId="24" fillId="0" borderId="89" xfId="0" applyFont="1" applyBorder="1" applyAlignment="1">
      <alignment vertical="center"/>
    </xf>
    <xf numFmtId="0" fontId="24" fillId="0" borderId="90" xfId="0" applyFont="1" applyBorder="1" applyAlignment="1">
      <alignment vertical="center"/>
    </xf>
    <xf numFmtId="0" fontId="0" fillId="0" borderId="91" xfId="0" applyBorder="1" applyAlignment="1">
      <alignment vertical="center"/>
    </xf>
    <xf numFmtId="0" fontId="23" fillId="44" borderId="92" xfId="0" applyNumberFormat="1" applyFont="1" applyFill="1" applyBorder="1" applyAlignment="1">
      <alignment horizontal="center" vertical="center"/>
    </xf>
    <xf numFmtId="0" fontId="23" fillId="42" borderId="93" xfId="0" applyNumberFormat="1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23" fillId="46" borderId="94" xfId="0" applyNumberFormat="1" applyFont="1" applyFill="1" applyBorder="1" applyAlignment="1">
      <alignment horizontal="center" vertical="center" wrapText="1"/>
    </xf>
    <xf numFmtId="0" fontId="0" fillId="0" borderId="95" xfId="0" applyBorder="1" applyAlignment="1">
      <alignment vertical="center"/>
    </xf>
    <xf numFmtId="0" fontId="0" fillId="0" borderId="65" xfId="0" applyBorder="1" applyAlignment="1">
      <alignment vertical="center"/>
    </xf>
    <xf numFmtId="167" fontId="22" fillId="47" borderId="17" xfId="0" applyNumberFormat="1" applyFont="1" applyFill="1" applyBorder="1" applyAlignment="1">
      <alignment horizontal="left" vertical="center"/>
    </xf>
    <xf numFmtId="0" fontId="24" fillId="48" borderId="17" xfId="0" applyFont="1" applyFill="1" applyBorder="1" applyAlignment="1">
      <alignment horizontal="center" vertical="center"/>
    </xf>
    <xf numFmtId="0" fontId="23" fillId="48" borderId="23" xfId="0" applyNumberFormat="1" applyFont="1" applyFill="1" applyBorder="1" applyAlignment="1">
      <alignment horizontal="center" vertical="center"/>
    </xf>
    <xf numFmtId="0" fontId="25" fillId="47" borderId="18" xfId="0" applyNumberFormat="1" applyFont="1" applyFill="1" applyBorder="1" applyAlignment="1">
      <alignment horizontal="left" vertical="center"/>
    </xf>
    <xf numFmtId="0" fontId="24" fillId="48" borderId="18" xfId="0" applyFont="1" applyFill="1" applyBorder="1" applyAlignment="1">
      <alignment horizontal="center" vertical="center"/>
    </xf>
    <xf numFmtId="0" fontId="23" fillId="48" borderId="24" xfId="0" applyNumberFormat="1" applyFont="1" applyFill="1" applyBorder="1" applyAlignment="1">
      <alignment horizontal="center" vertical="center"/>
    </xf>
    <xf numFmtId="0" fontId="23" fillId="0" borderId="48" xfId="0" applyNumberFormat="1" applyFont="1" applyFill="1" applyBorder="1" applyAlignment="1">
      <alignment horizontal="center" vertical="center"/>
    </xf>
    <xf numFmtId="0" fontId="23" fillId="0" borderId="96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3" fillId="0" borderId="97" xfId="0" applyFont="1" applyBorder="1" applyAlignment="1">
      <alignment vertical="center"/>
    </xf>
    <xf numFmtId="0" fontId="23" fillId="0" borderId="98" xfId="0" applyNumberFormat="1" applyFont="1" applyFill="1" applyBorder="1" applyAlignment="1">
      <alignment horizontal="center" vertical="center"/>
    </xf>
    <xf numFmtId="0" fontId="24" fillId="0" borderId="9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24" fillId="0" borderId="99" xfId="0" applyFont="1" applyBorder="1" applyAlignment="1">
      <alignment vertical="center"/>
    </xf>
    <xf numFmtId="0" fontId="23" fillId="43" borderId="100" xfId="0" applyNumberFormat="1" applyFont="1" applyFill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3" fillId="43" borderId="59" xfId="0" applyNumberFormat="1" applyFont="1" applyFill="1" applyBorder="1" applyAlignment="1">
      <alignment horizontal="center" vertical="center"/>
    </xf>
    <xf numFmtId="0" fontId="23" fillId="42" borderId="101" xfId="0" applyNumberFormat="1" applyFont="1" applyFill="1" applyBorder="1" applyAlignment="1">
      <alignment horizontal="center" vertical="center"/>
    </xf>
    <xf numFmtId="0" fontId="23" fillId="42" borderId="102" xfId="0" applyNumberFormat="1" applyFont="1" applyFill="1" applyBorder="1" applyAlignment="1">
      <alignment horizontal="center" vertical="center"/>
    </xf>
    <xf numFmtId="0" fontId="24" fillId="0" borderId="103" xfId="0" applyFont="1" applyBorder="1" applyAlignment="1">
      <alignment vertical="center"/>
    </xf>
    <xf numFmtId="0" fontId="23" fillId="42" borderId="38" xfId="0" applyNumberFormat="1" applyFont="1" applyFill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23" fillId="0" borderId="105" xfId="0" applyNumberFormat="1" applyFont="1" applyFill="1" applyBorder="1" applyAlignment="1">
      <alignment horizontal="center" vertical="center"/>
    </xf>
    <xf numFmtId="0" fontId="23" fillId="45" borderId="36" xfId="0" applyNumberFormat="1" applyFont="1" applyFill="1" applyBorder="1" applyAlignment="1">
      <alignment horizontal="center" vertical="center" wrapText="1"/>
    </xf>
    <xf numFmtId="0" fontId="4" fillId="0" borderId="72" xfId="0" applyFont="1" applyBorder="1" applyAlignment="1">
      <alignment vertical="center"/>
    </xf>
    <xf numFmtId="0" fontId="24" fillId="0" borderId="106" xfId="0" applyFont="1" applyBorder="1" applyAlignment="1">
      <alignment vertical="center"/>
    </xf>
    <xf numFmtId="0" fontId="24" fillId="0" borderId="107" xfId="0" applyFont="1" applyBorder="1" applyAlignment="1">
      <alignment vertical="center"/>
    </xf>
    <xf numFmtId="0" fontId="24" fillId="0" borderId="108" xfId="0" applyFont="1" applyBorder="1" applyAlignment="1">
      <alignment vertical="center"/>
    </xf>
    <xf numFmtId="167" fontId="22" fillId="35" borderId="10" xfId="0" applyNumberFormat="1" applyFont="1" applyFill="1" applyBorder="1" applyAlignment="1">
      <alignment horizontal="left" vertical="center"/>
    </xf>
    <xf numFmtId="0" fontId="0" fillId="0" borderId="70" xfId="0" applyBorder="1" applyAlignment="1">
      <alignment vertical="center"/>
    </xf>
    <xf numFmtId="0" fontId="24" fillId="0" borderId="109" xfId="0" applyFont="1" applyBorder="1" applyAlignment="1">
      <alignment horizontal="left" vertical="center"/>
    </xf>
    <xf numFmtId="0" fontId="23" fillId="43" borderId="39" xfId="0" applyNumberFormat="1" applyFont="1" applyFill="1" applyBorder="1" applyAlignment="1">
      <alignment horizontal="center" vertical="center"/>
    </xf>
    <xf numFmtId="0" fontId="67" fillId="0" borderId="110" xfId="0" applyNumberFormat="1" applyFont="1" applyFill="1" applyBorder="1" applyAlignment="1">
      <alignment horizontal="center" vertical="center"/>
    </xf>
    <xf numFmtId="0" fontId="67" fillId="0" borderId="111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23" fillId="0" borderId="52" xfId="0" applyNumberFormat="1" applyFont="1" applyFill="1" applyBorder="1" applyAlignment="1">
      <alignment horizontal="center" vertical="center" wrapText="1"/>
    </xf>
    <xf numFmtId="0" fontId="23" fillId="0" borderId="4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42" borderId="112" xfId="0" applyNumberFormat="1" applyFont="1" applyFill="1" applyBorder="1" applyAlignment="1">
      <alignment horizontal="center" vertical="center"/>
    </xf>
    <xf numFmtId="0" fontId="23" fillId="44" borderId="113" xfId="0" applyNumberFormat="1" applyFont="1" applyFill="1" applyBorder="1" applyAlignment="1">
      <alignment horizontal="center" vertical="center"/>
    </xf>
    <xf numFmtId="0" fontId="23" fillId="0" borderId="114" xfId="0" applyNumberFormat="1" applyFont="1" applyFill="1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24" fillId="0" borderId="116" xfId="0" applyFont="1" applyBorder="1" applyAlignment="1">
      <alignment horizontal="center" vertical="center"/>
    </xf>
    <xf numFmtId="0" fontId="24" fillId="0" borderId="117" xfId="0" applyFont="1" applyBorder="1" applyAlignment="1">
      <alignment vertical="center"/>
    </xf>
    <xf numFmtId="0" fontId="23" fillId="42" borderId="118" xfId="0" applyNumberFormat="1" applyFont="1" applyFill="1" applyBorder="1" applyAlignment="1">
      <alignment horizontal="center" vertical="center"/>
    </xf>
    <xf numFmtId="0" fontId="23" fillId="9" borderId="48" xfId="0" applyNumberFormat="1" applyFont="1" applyFill="1" applyBorder="1" applyAlignment="1">
      <alignment horizontal="center" vertical="center"/>
    </xf>
    <xf numFmtId="0" fontId="24" fillId="0" borderId="119" xfId="0" applyFont="1" applyBorder="1" applyAlignment="1">
      <alignment vertical="center"/>
    </xf>
    <xf numFmtId="0" fontId="24" fillId="0" borderId="120" xfId="0" applyFont="1" applyBorder="1" applyAlignment="1">
      <alignment vertical="center"/>
    </xf>
    <xf numFmtId="0" fontId="24" fillId="0" borderId="109" xfId="0" applyFont="1" applyBorder="1" applyAlignment="1">
      <alignment vertical="center"/>
    </xf>
    <xf numFmtId="0" fontId="24" fillId="0" borderId="121" xfId="0" applyFont="1" applyBorder="1" applyAlignment="1">
      <alignment vertical="center"/>
    </xf>
    <xf numFmtId="0" fontId="24" fillId="0" borderId="122" xfId="0" applyFont="1" applyBorder="1" applyAlignment="1">
      <alignment horizontal="left" vertical="center"/>
    </xf>
    <xf numFmtId="0" fontId="24" fillId="0" borderId="123" xfId="0" applyFont="1" applyBorder="1" applyAlignment="1">
      <alignment vertical="center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108" xfId="0" applyNumberFormat="1" applyFont="1" applyFill="1" applyBorder="1" applyAlignment="1">
      <alignment horizontal="center" vertical="center" wrapText="1"/>
    </xf>
    <xf numFmtId="0" fontId="24" fillId="0" borderId="124" xfId="0" applyFont="1" applyBorder="1" applyAlignment="1">
      <alignment horizontal="center" vertical="center"/>
    </xf>
    <xf numFmtId="0" fontId="23" fillId="28" borderId="108" xfId="0" applyNumberFormat="1" applyFont="1" applyFill="1" applyBorder="1" applyAlignment="1">
      <alignment horizontal="center" vertical="center"/>
    </xf>
    <xf numFmtId="0" fontId="23" fillId="49" borderId="108" xfId="0" applyNumberFormat="1" applyFont="1" applyFill="1" applyBorder="1" applyAlignment="1">
      <alignment horizontal="center" vertical="center"/>
    </xf>
    <xf numFmtId="0" fontId="23" fillId="28" borderId="106" xfId="0" applyNumberFormat="1" applyFont="1" applyFill="1" applyBorder="1" applyAlignment="1">
      <alignment horizontal="center" vertical="center"/>
    </xf>
    <xf numFmtId="0" fontId="23" fillId="49" borderId="106" xfId="0" applyNumberFormat="1" applyFont="1" applyFill="1" applyBorder="1" applyAlignment="1">
      <alignment horizontal="center" vertical="center"/>
    </xf>
    <xf numFmtId="0" fontId="23" fillId="46" borderId="20" xfId="0" applyNumberFormat="1" applyFont="1" applyFill="1" applyBorder="1" applyAlignment="1">
      <alignment horizontal="center" vertical="center" wrapText="1"/>
    </xf>
    <xf numFmtId="0" fontId="1" fillId="50" borderId="44" xfId="0" applyFont="1" applyFill="1" applyBorder="1" applyAlignment="1" applyProtection="1">
      <alignment horizontal="left" vertical="center"/>
      <protection/>
    </xf>
    <xf numFmtId="0" fontId="2" fillId="33" borderId="10" xfId="44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7" fillId="0" borderId="125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0" fillId="0" borderId="125" xfId="0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44" xfId="0" applyNumberFormat="1" applyFont="1" applyFill="1" applyBorder="1" applyAlignment="1">
      <alignment horizontal="center"/>
    </xf>
    <xf numFmtId="166" fontId="11" fillId="50" borderId="13" xfId="0" applyNumberFormat="1" applyFont="1" applyFill="1" applyBorder="1" applyAlignment="1">
      <alignment horizontal="center" vertical="center"/>
    </xf>
    <xf numFmtId="0" fontId="23" fillId="0" borderId="126" xfId="0" applyNumberFormat="1" applyFont="1" applyFill="1" applyBorder="1" applyAlignment="1">
      <alignment horizontal="center" vertical="center"/>
    </xf>
    <xf numFmtId="0" fontId="23" fillId="36" borderId="126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top" wrapText="1"/>
    </xf>
    <xf numFmtId="166" fontId="21" fillId="0" borderId="0" xfId="0" applyNumberFormat="1" applyFont="1" applyFill="1" applyBorder="1" applyAlignment="1">
      <alignment horizontal="right" vertical="top"/>
    </xf>
    <xf numFmtId="0" fontId="11" fillId="50" borderId="127" xfId="0" applyNumberFormat="1" applyFont="1" applyFill="1" applyBorder="1" applyAlignment="1">
      <alignment horizontal="center" vertical="center"/>
    </xf>
    <xf numFmtId="0" fontId="11" fillId="50" borderId="128" xfId="0" applyNumberFormat="1" applyFont="1" applyFill="1" applyBorder="1" applyAlignment="1">
      <alignment horizontal="center" vertical="center"/>
    </xf>
    <xf numFmtId="0" fontId="11" fillId="50" borderId="10" xfId="0" applyNumberFormat="1" applyFont="1" applyFill="1" applyBorder="1" applyAlignment="1">
      <alignment horizontal="center" vertical="center"/>
    </xf>
    <xf numFmtId="0" fontId="11" fillId="50" borderId="18" xfId="0" applyNumberFormat="1" applyFont="1" applyFill="1" applyBorder="1" applyAlignment="1">
      <alignment horizontal="center" vertical="center"/>
    </xf>
    <xf numFmtId="0" fontId="23" fillId="37" borderId="43" xfId="0" applyNumberFormat="1" applyFont="1" applyFill="1" applyBorder="1" applyAlignment="1">
      <alignment horizontal="center" vertical="center"/>
    </xf>
    <xf numFmtId="0" fontId="23" fillId="37" borderId="45" xfId="0" applyNumberFormat="1" applyFont="1" applyFill="1" applyBorder="1" applyAlignment="1">
      <alignment horizontal="center" vertical="center"/>
    </xf>
    <xf numFmtId="0" fontId="23" fillId="0" borderId="57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  <xf numFmtId="0" fontId="23" fillId="37" borderId="23" xfId="0" applyNumberFormat="1" applyFont="1" applyFill="1" applyBorder="1" applyAlignment="1">
      <alignment horizontal="center" vertical="center"/>
    </xf>
    <xf numFmtId="0" fontId="23" fillId="37" borderId="24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38" borderId="129" xfId="0" applyNumberFormat="1" applyFont="1" applyFill="1" applyBorder="1" applyAlignment="1">
      <alignment horizontal="center" vertical="center"/>
    </xf>
    <xf numFmtId="0" fontId="23" fillId="38" borderId="126" xfId="0" applyNumberFormat="1" applyFont="1" applyFill="1" applyBorder="1" applyAlignment="1">
      <alignment horizontal="center" vertical="center"/>
    </xf>
    <xf numFmtId="0" fontId="23" fillId="0" borderId="129" xfId="0" applyNumberFormat="1" applyFont="1" applyFill="1" applyBorder="1" applyAlignment="1">
      <alignment horizontal="center" vertical="center"/>
    </xf>
    <xf numFmtId="0" fontId="23" fillId="36" borderId="129" xfId="0" applyNumberFormat="1" applyFont="1" applyFill="1" applyBorder="1" applyAlignment="1">
      <alignment horizontal="center" vertical="center"/>
    </xf>
    <xf numFmtId="0" fontId="11" fillId="50" borderId="130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43" xfId="0" applyNumberFormat="1" applyFont="1" applyFill="1" applyBorder="1" applyAlignment="1">
      <alignment horizontal="center" vertical="center"/>
    </xf>
    <xf numFmtId="0" fontId="23" fillId="36" borderId="84" xfId="0" applyNumberFormat="1" applyFont="1" applyFill="1" applyBorder="1" applyAlignment="1">
      <alignment horizontal="center" vertical="center"/>
    </xf>
    <xf numFmtId="0" fontId="23" fillId="37" borderId="126" xfId="0" applyNumberFormat="1" applyFont="1" applyFill="1" applyBorder="1" applyAlignment="1">
      <alignment horizontal="center" vertical="center"/>
    </xf>
    <xf numFmtId="0" fontId="23" fillId="0" borderId="13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/>
    </xf>
    <xf numFmtId="0" fontId="23" fillId="0" borderId="105" xfId="0" applyNumberFormat="1" applyFont="1" applyFill="1" applyBorder="1" applyAlignment="1">
      <alignment horizontal="center" vertical="center"/>
    </xf>
    <xf numFmtId="0" fontId="2" fillId="0" borderId="45" xfId="44" applyNumberFormat="1" applyFont="1" applyFill="1" applyBorder="1" applyAlignment="1" applyProtection="1">
      <alignment horizontal="right"/>
      <protection/>
    </xf>
    <xf numFmtId="0" fontId="29" fillId="0" borderId="12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65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0" fillId="0" borderId="44" xfId="0" applyNumberFormat="1" applyFont="1" applyBorder="1" applyAlignment="1">
      <alignment horizontal="left" vertical="top" wrapText="1"/>
    </xf>
    <xf numFmtId="166" fontId="21" fillId="0" borderId="44" xfId="0" applyNumberFormat="1" applyFont="1" applyFill="1" applyBorder="1" applyAlignment="1">
      <alignment horizontal="right" vertical="top"/>
    </xf>
    <xf numFmtId="0" fontId="23" fillId="0" borderId="70" xfId="0" applyNumberFormat="1" applyFont="1" applyFill="1" applyBorder="1" applyAlignment="1">
      <alignment horizontal="center" vertical="center"/>
    </xf>
    <xf numFmtId="0" fontId="23" fillId="0" borderId="132" xfId="0" applyNumberFormat="1" applyFont="1" applyFill="1" applyBorder="1" applyAlignment="1">
      <alignment horizontal="center" vertical="center"/>
    </xf>
    <xf numFmtId="0" fontId="23" fillId="0" borderId="133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23" fillId="0" borderId="134" xfId="0" applyNumberFormat="1" applyFont="1" applyFill="1" applyBorder="1" applyAlignment="1">
      <alignment horizontal="center" vertical="center"/>
    </xf>
    <xf numFmtId="0" fontId="23" fillId="0" borderId="71" xfId="0" applyNumberFormat="1" applyFont="1" applyFill="1" applyBorder="1" applyAlignment="1">
      <alignment horizontal="center" vertical="center"/>
    </xf>
    <xf numFmtId="0" fontId="23" fillId="0" borderId="45" xfId="0" applyNumberFormat="1" applyFont="1" applyFill="1" applyBorder="1" applyAlignment="1">
      <alignment horizontal="center" vertical="center"/>
    </xf>
    <xf numFmtId="0" fontId="23" fillId="36" borderId="43" xfId="0" applyNumberFormat="1" applyFont="1" applyFill="1" applyBorder="1" applyAlignment="1">
      <alignment horizontal="center" vertical="center"/>
    </xf>
    <xf numFmtId="0" fontId="23" fillId="36" borderId="45" xfId="0" applyNumberFormat="1" applyFont="1" applyFill="1" applyBorder="1" applyAlignment="1">
      <alignment horizontal="center" vertical="center"/>
    </xf>
    <xf numFmtId="0" fontId="23" fillId="37" borderId="129" xfId="0" applyNumberFormat="1" applyFont="1" applyFill="1" applyBorder="1" applyAlignment="1">
      <alignment horizontal="center" vertical="center"/>
    </xf>
    <xf numFmtId="0" fontId="23" fillId="0" borderId="46" xfId="0" applyNumberFormat="1" applyFont="1" applyFill="1" applyBorder="1" applyAlignment="1">
      <alignment horizontal="center" vertical="center"/>
    </xf>
    <xf numFmtId="0" fontId="23" fillId="51" borderId="135" xfId="0" applyNumberFormat="1" applyFont="1" applyFill="1" applyBorder="1" applyAlignment="1">
      <alignment horizontal="center" vertical="center"/>
    </xf>
    <xf numFmtId="0" fontId="23" fillId="38" borderId="24" xfId="0" applyNumberFormat="1" applyFont="1" applyFill="1" applyBorder="1" applyAlignment="1">
      <alignment horizontal="center" vertical="center"/>
    </xf>
    <xf numFmtId="0" fontId="23" fillId="8" borderId="50" xfId="0" applyNumberFormat="1" applyFont="1" applyFill="1" applyBorder="1" applyAlignment="1">
      <alignment horizontal="center" vertical="center"/>
    </xf>
    <xf numFmtId="0" fontId="23" fillId="8" borderId="135" xfId="0" applyNumberFormat="1" applyFont="1" applyFill="1" applyBorder="1" applyAlignment="1">
      <alignment horizontal="center" vertical="center"/>
    </xf>
    <xf numFmtId="0" fontId="23" fillId="0" borderId="136" xfId="0" applyNumberFormat="1" applyFont="1" applyFill="1" applyBorder="1" applyAlignment="1">
      <alignment horizontal="center" vertical="center"/>
    </xf>
    <xf numFmtId="0" fontId="23" fillId="0" borderId="137" xfId="0" applyNumberFormat="1" applyFont="1" applyFill="1" applyBorder="1" applyAlignment="1">
      <alignment horizontal="center" vertical="center"/>
    </xf>
    <xf numFmtId="0" fontId="23" fillId="0" borderId="135" xfId="0" applyNumberFormat="1" applyFont="1" applyFill="1" applyBorder="1" applyAlignment="1">
      <alignment horizontal="center" vertical="center"/>
    </xf>
    <xf numFmtId="0" fontId="23" fillId="39" borderId="138" xfId="0" applyNumberFormat="1" applyFont="1" applyFill="1" applyBorder="1" applyAlignment="1">
      <alignment horizontal="center" vertical="center"/>
    </xf>
    <xf numFmtId="0" fontId="23" fillId="39" borderId="139" xfId="0" applyNumberFormat="1" applyFont="1" applyFill="1" applyBorder="1" applyAlignment="1">
      <alignment horizontal="center" vertical="center"/>
    </xf>
    <xf numFmtId="0" fontId="24" fillId="0" borderId="126" xfId="0" applyNumberFormat="1" applyFont="1" applyFill="1" applyBorder="1" applyAlignment="1">
      <alignment horizontal="center" vertical="center"/>
    </xf>
    <xf numFmtId="0" fontId="23" fillId="51" borderId="50" xfId="0" applyNumberFormat="1" applyFont="1" applyFill="1" applyBorder="1" applyAlignment="1">
      <alignment horizontal="center" vertical="center"/>
    </xf>
    <xf numFmtId="0" fontId="24" fillId="0" borderId="14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/>
    </xf>
    <xf numFmtId="0" fontId="23" fillId="39" borderId="34" xfId="0" applyNumberFormat="1" applyFont="1" applyFill="1" applyBorder="1" applyAlignment="1">
      <alignment horizontal="center" vertical="center" wrapText="1"/>
    </xf>
    <xf numFmtId="0" fontId="23" fillId="39" borderId="141" xfId="0" applyNumberFormat="1" applyFont="1" applyFill="1" applyBorder="1" applyAlignment="1">
      <alignment horizontal="center" vertical="center" wrapText="1"/>
    </xf>
    <xf numFmtId="0" fontId="23" fillId="0" borderId="138" xfId="0" applyNumberFormat="1" applyFont="1" applyFill="1" applyBorder="1" applyAlignment="1">
      <alignment horizontal="center" vertical="center"/>
    </xf>
    <xf numFmtId="0" fontId="23" fillId="0" borderId="139" xfId="0" applyNumberFormat="1" applyFont="1" applyFill="1" applyBorder="1" applyAlignment="1">
      <alignment horizontal="center" vertical="center"/>
    </xf>
    <xf numFmtId="0" fontId="23" fillId="0" borderId="35" xfId="0" applyNumberFormat="1" applyFont="1" applyFill="1" applyBorder="1" applyAlignment="1">
      <alignment horizontal="center" vertical="center" wrapText="1"/>
    </xf>
    <xf numFmtId="0" fontId="23" fillId="39" borderId="142" xfId="0" applyNumberFormat="1" applyFont="1" applyFill="1" applyBorder="1" applyAlignment="1">
      <alignment horizontal="center" vertical="center"/>
    </xf>
    <xf numFmtId="0" fontId="24" fillId="0" borderId="60" xfId="0" applyNumberFormat="1" applyFont="1" applyFill="1" applyBorder="1" applyAlignment="1">
      <alignment horizontal="center" vertical="center"/>
    </xf>
    <xf numFmtId="0" fontId="24" fillId="0" borderId="143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3" fillId="45" borderId="36" xfId="0" applyNumberFormat="1" applyFont="1" applyFill="1" applyBorder="1" applyAlignment="1">
      <alignment horizontal="center" vertical="center" wrapText="1"/>
    </xf>
    <xf numFmtId="0" fontId="23" fillId="52" borderId="33" xfId="0" applyNumberFormat="1" applyFont="1" applyFill="1" applyBorder="1" applyAlignment="1">
      <alignment horizontal="center" vertical="center" wrapText="1"/>
    </xf>
    <xf numFmtId="0" fontId="23" fillId="52" borderId="26" xfId="0" applyNumberFormat="1" applyFont="1" applyFill="1" applyBorder="1" applyAlignment="1">
      <alignment horizontal="center" vertical="center" wrapText="1"/>
    </xf>
    <xf numFmtId="0" fontId="23" fillId="53" borderId="144" xfId="0" applyNumberFormat="1" applyFont="1" applyFill="1" applyBorder="1" applyAlignment="1">
      <alignment horizontal="center" vertical="center" wrapText="1"/>
    </xf>
    <xf numFmtId="0" fontId="23" fillId="53" borderId="99" xfId="0" applyNumberFormat="1" applyFont="1" applyFill="1" applyBorder="1" applyAlignment="1">
      <alignment horizontal="center" vertical="center" wrapText="1"/>
    </xf>
    <xf numFmtId="0" fontId="24" fillId="0" borderId="145" xfId="0" applyFont="1" applyBorder="1" applyAlignment="1">
      <alignment horizontal="center" vertical="center"/>
    </xf>
    <xf numFmtId="0" fontId="24" fillId="0" borderId="146" xfId="0" applyFont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134" xfId="0" applyNumberFormat="1" applyFont="1" applyFill="1" applyBorder="1" applyAlignment="1">
      <alignment horizontal="center" vertical="center" wrapText="1"/>
    </xf>
    <xf numFmtId="0" fontId="23" fillId="53" borderId="97" xfId="0" applyNumberFormat="1" applyFont="1" applyFill="1" applyBorder="1" applyAlignment="1">
      <alignment horizontal="center" vertical="center" wrapText="1"/>
    </xf>
    <xf numFmtId="0" fontId="23" fillId="28" borderId="108" xfId="0" applyNumberFormat="1" applyFont="1" applyFill="1" applyBorder="1" applyAlignment="1">
      <alignment horizontal="center" vertical="center" wrapText="1"/>
    </xf>
    <xf numFmtId="0" fontId="23" fillId="28" borderId="72" xfId="0" applyNumberFormat="1" applyFont="1" applyFill="1" applyBorder="1" applyAlignment="1">
      <alignment horizontal="center" vertical="center" wrapText="1"/>
    </xf>
    <xf numFmtId="0" fontId="24" fillId="0" borderId="105" xfId="0" applyNumberFormat="1" applyFont="1" applyFill="1" applyBorder="1" applyAlignment="1">
      <alignment horizontal="center" vertical="center"/>
    </xf>
    <xf numFmtId="0" fontId="24" fillId="0" borderId="147" xfId="0" applyNumberFormat="1" applyFont="1" applyFill="1" applyBorder="1" applyAlignment="1">
      <alignment horizontal="center" vertical="center"/>
    </xf>
    <xf numFmtId="0" fontId="23" fillId="2" borderId="71" xfId="0" applyNumberFormat="1" applyFont="1" applyFill="1" applyBorder="1" applyAlignment="1">
      <alignment horizontal="center" vertical="center" wrapText="1"/>
    </xf>
    <xf numFmtId="0" fontId="23" fillId="2" borderId="148" xfId="0" applyNumberFormat="1" applyFont="1" applyFill="1" applyBorder="1" applyAlignment="1">
      <alignment horizontal="center" vertical="center" wrapText="1"/>
    </xf>
    <xf numFmtId="0" fontId="23" fillId="37" borderId="0" xfId="0" applyNumberFormat="1" applyFont="1" applyFill="1" applyBorder="1" applyAlignment="1">
      <alignment horizontal="center" vertical="center"/>
    </xf>
    <xf numFmtId="0" fontId="23" fillId="37" borderId="65" xfId="0" applyNumberFormat="1" applyFont="1" applyFill="1" applyBorder="1" applyAlignment="1">
      <alignment horizontal="center" vertical="center"/>
    </xf>
    <xf numFmtId="0" fontId="23" fillId="39" borderId="149" xfId="0" applyNumberFormat="1" applyFont="1" applyFill="1" applyBorder="1" applyAlignment="1">
      <alignment horizontal="center" vertical="center" wrapText="1"/>
    </xf>
    <xf numFmtId="0" fontId="23" fillId="0" borderId="150" xfId="0" applyNumberFormat="1" applyFont="1" applyFill="1" applyBorder="1" applyAlignment="1">
      <alignment horizontal="center" vertical="center"/>
    </xf>
    <xf numFmtId="0" fontId="23" fillId="0" borderId="151" xfId="0" applyNumberFormat="1" applyFont="1" applyFill="1" applyBorder="1" applyAlignment="1">
      <alignment horizontal="center" vertical="center"/>
    </xf>
    <xf numFmtId="0" fontId="23" fillId="0" borderId="152" xfId="0" applyNumberFormat="1" applyFont="1" applyFill="1" applyBorder="1" applyAlignment="1">
      <alignment horizontal="center" vertical="center"/>
    </xf>
    <xf numFmtId="0" fontId="24" fillId="0" borderId="153" xfId="0" applyNumberFormat="1" applyFont="1" applyFill="1" applyBorder="1" applyAlignment="1">
      <alignment horizontal="center" vertical="center"/>
    </xf>
    <xf numFmtId="0" fontId="24" fillId="0" borderId="154" xfId="0" applyNumberFormat="1" applyFont="1" applyFill="1" applyBorder="1" applyAlignment="1">
      <alignment horizontal="center" vertical="center"/>
    </xf>
    <xf numFmtId="0" fontId="23" fillId="54" borderId="155" xfId="0" applyNumberFormat="1" applyFont="1" applyFill="1" applyBorder="1" applyAlignment="1">
      <alignment horizontal="center" vertical="center"/>
    </xf>
    <xf numFmtId="0" fontId="23" fillId="54" borderId="156" xfId="0" applyNumberFormat="1" applyFont="1" applyFill="1" applyBorder="1" applyAlignment="1">
      <alignment horizontal="center" vertical="center"/>
    </xf>
    <xf numFmtId="0" fontId="24" fillId="0" borderId="157" xfId="0" applyNumberFormat="1" applyFont="1" applyFill="1" applyBorder="1" applyAlignment="1">
      <alignment horizontal="center" vertical="center"/>
    </xf>
    <xf numFmtId="0" fontId="23" fillId="36" borderId="158" xfId="0" applyNumberFormat="1" applyFont="1" applyFill="1" applyBorder="1" applyAlignment="1">
      <alignment horizontal="center" vertical="center"/>
    </xf>
    <xf numFmtId="0" fontId="23" fillId="36" borderId="0" xfId="0" applyNumberFormat="1" applyFont="1" applyFill="1" applyBorder="1" applyAlignment="1">
      <alignment horizontal="center" vertical="center"/>
    </xf>
    <xf numFmtId="0" fontId="23" fillId="36" borderId="159" xfId="0" applyNumberFormat="1" applyFont="1" applyFill="1" applyBorder="1" applyAlignment="1">
      <alignment horizontal="center" vertical="center"/>
    </xf>
    <xf numFmtId="0" fontId="23" fillId="36" borderId="98" xfId="0" applyNumberFormat="1" applyFont="1" applyFill="1" applyBorder="1" applyAlignment="1">
      <alignment horizontal="center" vertical="center"/>
    </xf>
    <xf numFmtId="0" fontId="23" fillId="28" borderId="0" xfId="0" applyNumberFormat="1" applyFont="1" applyFill="1" applyBorder="1" applyAlignment="1">
      <alignment horizontal="center" vertical="center" wrapText="1"/>
    </xf>
    <xf numFmtId="0" fontId="23" fillId="2" borderId="160" xfId="0" applyNumberFormat="1" applyFont="1" applyFill="1" applyBorder="1" applyAlignment="1">
      <alignment vertical="center" wrapText="1"/>
    </xf>
    <xf numFmtId="0" fontId="23" fillId="2" borderId="75" xfId="0" applyNumberFormat="1" applyFont="1" applyFill="1" applyBorder="1" applyAlignment="1">
      <alignment vertical="center" wrapText="1"/>
    </xf>
    <xf numFmtId="0" fontId="11" fillId="50" borderId="17" xfId="0" applyNumberFormat="1" applyFont="1" applyFill="1" applyBorder="1" applyAlignment="1">
      <alignment horizontal="center" vertical="center"/>
    </xf>
    <xf numFmtId="0" fontId="23" fillId="2" borderId="161" xfId="0" applyNumberFormat="1" applyFont="1" applyFill="1" applyBorder="1" applyAlignment="1">
      <alignment horizontal="center" vertical="center" wrapText="1"/>
    </xf>
    <xf numFmtId="0" fontId="23" fillId="2" borderId="74" xfId="0" applyNumberFormat="1" applyFont="1" applyFill="1" applyBorder="1" applyAlignment="1">
      <alignment horizontal="center" vertical="center" wrapText="1"/>
    </xf>
    <xf numFmtId="0" fontId="23" fillId="54" borderId="162" xfId="0" applyNumberFormat="1" applyFont="1" applyFill="1" applyBorder="1" applyAlignment="1">
      <alignment horizontal="center" vertical="center"/>
    </xf>
    <xf numFmtId="0" fontId="23" fillId="0" borderId="62" xfId="0" applyNumberFormat="1" applyFont="1" applyFill="1" applyBorder="1" applyAlignment="1">
      <alignment horizontal="center" vertical="center"/>
    </xf>
    <xf numFmtId="0" fontId="23" fillId="0" borderId="163" xfId="0" applyNumberFormat="1" applyFont="1" applyFill="1" applyBorder="1" applyAlignment="1">
      <alignment horizontal="center" vertical="center"/>
    </xf>
    <xf numFmtId="0" fontId="23" fillId="2" borderId="164" xfId="0" applyNumberFormat="1" applyFont="1" applyFill="1" applyBorder="1" applyAlignment="1">
      <alignment horizontal="center" vertical="center" wrapText="1"/>
    </xf>
    <xf numFmtId="0" fontId="23" fillId="2" borderId="165" xfId="0" applyNumberFormat="1" applyFont="1" applyFill="1" applyBorder="1" applyAlignment="1">
      <alignment horizontal="center" vertical="center" wrapText="1"/>
    </xf>
    <xf numFmtId="0" fontId="23" fillId="2" borderId="166" xfId="0" applyNumberFormat="1" applyFont="1" applyFill="1" applyBorder="1" applyAlignment="1">
      <alignment horizontal="center" vertical="center" wrapText="1"/>
    </xf>
    <xf numFmtId="0" fontId="23" fillId="2" borderId="36" xfId="0" applyNumberFormat="1" applyFont="1" applyFill="1" applyBorder="1" applyAlignment="1">
      <alignment horizontal="center" vertical="center" wrapText="1"/>
    </xf>
    <xf numFmtId="0" fontId="23" fillId="2" borderId="108" xfId="0" applyNumberFormat="1" applyFont="1" applyFill="1" applyBorder="1" applyAlignment="1">
      <alignment horizontal="center" vertical="center" wrapText="1"/>
    </xf>
    <xf numFmtId="0" fontId="23" fillId="2" borderId="72" xfId="0" applyNumberFormat="1" applyFont="1" applyFill="1" applyBorder="1" applyAlignment="1">
      <alignment horizontal="center" vertical="center" wrapText="1"/>
    </xf>
    <xf numFmtId="0" fontId="24" fillId="0" borderId="167" xfId="0" applyNumberFormat="1" applyFont="1" applyFill="1" applyBorder="1" applyAlignment="1">
      <alignment horizontal="center" vertical="center"/>
    </xf>
    <xf numFmtId="0" fontId="23" fillId="0" borderId="168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vertical="center" wrapText="1"/>
    </xf>
    <xf numFmtId="0" fontId="23" fillId="0" borderId="169" xfId="0" applyNumberFormat="1" applyFont="1" applyFill="1" applyBorder="1" applyAlignment="1">
      <alignment horizontal="center" vertical="center" wrapText="1"/>
    </xf>
    <xf numFmtId="0" fontId="23" fillId="39" borderId="147" xfId="0" applyNumberFormat="1" applyFont="1" applyFill="1" applyBorder="1" applyAlignment="1">
      <alignment horizontal="center" vertical="center" wrapText="1"/>
    </xf>
    <xf numFmtId="0" fontId="23" fillId="0" borderId="170" xfId="0" applyNumberFormat="1" applyFont="1" applyFill="1" applyBorder="1" applyAlignment="1">
      <alignment horizontal="center" vertical="center" wrapText="1"/>
    </xf>
    <xf numFmtId="0" fontId="24" fillId="0" borderId="171" xfId="0" applyNumberFormat="1" applyFont="1" applyFill="1" applyBorder="1" applyAlignment="1">
      <alignment horizontal="center" vertical="center"/>
    </xf>
    <xf numFmtId="0" fontId="24" fillId="0" borderId="172" xfId="0" applyNumberFormat="1" applyFont="1" applyFill="1" applyBorder="1" applyAlignment="1">
      <alignment horizontal="center" vertical="center"/>
    </xf>
    <xf numFmtId="0" fontId="23" fillId="2" borderId="99" xfId="0" applyNumberFormat="1" applyFont="1" applyFill="1" applyBorder="1" applyAlignment="1">
      <alignment horizontal="center" vertical="center" wrapText="1"/>
    </xf>
    <xf numFmtId="0" fontId="23" fillId="54" borderId="173" xfId="0" applyNumberFormat="1" applyFont="1" applyFill="1" applyBorder="1" applyAlignment="1">
      <alignment horizontal="center" vertical="center"/>
    </xf>
    <xf numFmtId="0" fontId="23" fillId="54" borderId="174" xfId="0" applyNumberFormat="1" applyFont="1" applyFill="1" applyBorder="1" applyAlignment="1">
      <alignment horizontal="center" vertical="center"/>
    </xf>
    <xf numFmtId="0" fontId="23" fillId="36" borderId="175" xfId="0" applyNumberFormat="1" applyFont="1" applyFill="1" applyBorder="1" applyAlignment="1">
      <alignment horizontal="center" vertical="center"/>
    </xf>
    <xf numFmtId="0" fontId="23" fillId="36" borderId="79" xfId="0" applyNumberFormat="1" applyFont="1" applyFill="1" applyBorder="1" applyAlignment="1">
      <alignment horizontal="center" vertical="center"/>
    </xf>
    <xf numFmtId="0" fontId="23" fillId="2" borderId="65" xfId="0" applyNumberFormat="1" applyFont="1" applyFill="1" applyBorder="1" applyAlignment="1">
      <alignment horizontal="center" vertical="center" wrapText="1"/>
    </xf>
    <xf numFmtId="0" fontId="24" fillId="0" borderId="57" xfId="0" applyNumberFormat="1" applyFont="1" applyFill="1" applyBorder="1" applyAlignment="1">
      <alignment horizontal="center" vertical="center"/>
    </xf>
    <xf numFmtId="0" fontId="24" fillId="0" borderId="41" xfId="0" applyNumberFormat="1" applyFont="1" applyFill="1" applyBorder="1" applyAlignment="1">
      <alignment horizontal="center" vertical="center"/>
    </xf>
    <xf numFmtId="0" fontId="23" fillId="55" borderId="176" xfId="0" applyNumberFormat="1" applyFont="1" applyFill="1" applyBorder="1" applyAlignment="1">
      <alignment horizontal="center" vertical="center"/>
    </xf>
    <xf numFmtId="0" fontId="23" fillId="55" borderId="50" xfId="0" applyNumberFormat="1" applyFont="1" applyFill="1" applyBorder="1" applyAlignment="1">
      <alignment horizontal="center" vertical="center"/>
    </xf>
    <xf numFmtId="0" fontId="23" fillId="55" borderId="149" xfId="0" applyNumberFormat="1" applyFont="1" applyFill="1" applyBorder="1" applyAlignment="1">
      <alignment horizontal="center" vertical="center"/>
    </xf>
    <xf numFmtId="0" fontId="23" fillId="55" borderId="177" xfId="0" applyNumberFormat="1" applyFont="1" applyFill="1" applyBorder="1" applyAlignment="1">
      <alignment horizontal="center" vertical="center"/>
    </xf>
    <xf numFmtId="0" fontId="23" fillId="55" borderId="178" xfId="0" applyNumberFormat="1" applyFont="1" applyFill="1" applyBorder="1" applyAlignment="1">
      <alignment horizontal="center" vertical="center"/>
    </xf>
    <xf numFmtId="0" fontId="23" fillId="55" borderId="179" xfId="0" applyNumberFormat="1" applyFont="1" applyFill="1" applyBorder="1" applyAlignment="1">
      <alignment horizontal="center" vertical="center"/>
    </xf>
    <xf numFmtId="0" fontId="23" fillId="56" borderId="149" xfId="0" applyNumberFormat="1" applyFont="1" applyFill="1" applyBorder="1" applyAlignment="1">
      <alignment horizontal="center" vertical="center"/>
    </xf>
    <xf numFmtId="0" fontId="23" fillId="57" borderId="180" xfId="0" applyNumberFormat="1" applyFont="1" applyFill="1" applyBorder="1" applyAlignment="1">
      <alignment horizontal="center" vertical="center"/>
    </xf>
    <xf numFmtId="0" fontId="23" fillId="48" borderId="126" xfId="0" applyNumberFormat="1" applyFont="1" applyFill="1" applyBorder="1" applyAlignment="1">
      <alignment horizontal="center" vertical="center"/>
    </xf>
    <xf numFmtId="0" fontId="23" fillId="48" borderId="129" xfId="0" applyNumberFormat="1" applyFont="1" applyFill="1" applyBorder="1" applyAlignment="1">
      <alignment horizontal="center" vertical="center"/>
    </xf>
    <xf numFmtId="0" fontId="23" fillId="0" borderId="63" xfId="0" applyNumberFormat="1" applyFont="1" applyFill="1" applyBorder="1" applyAlignment="1">
      <alignment horizontal="center"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dxfs count="1">
    <dxf>
      <fill>
        <patternFill patternType="solid">
          <fgColor indexed="26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706E0C"/>
      <rgbColor rgb="00800080"/>
      <rgbColor rgb="00008080"/>
      <rgbColor rgb="00BCC5E1"/>
      <rgbColor rgb="0087743B"/>
      <rgbColor rgb="00B2B2B2"/>
      <rgbColor rgb="00993366"/>
      <rgbColor rgb="00EAEAEA"/>
      <rgbColor rgb="00C1F1ED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4E8F3"/>
      <rgbColor rgb="00CCFFCC"/>
      <rgbColor rgb="00FFFF99"/>
      <rgbColor rgb="0099CCFF"/>
      <rgbColor rgb="00C9B783"/>
      <rgbColor rgb="00BF819E"/>
      <rgbColor rgb="00E1D8BC"/>
      <rgbColor rgb="003366FF"/>
      <rgbColor rgb="0033CCCC"/>
      <rgbColor rgb="0099CC00"/>
      <rgbColor rgb="00F0BA00"/>
      <rgbColor rgb="00FF9900"/>
      <rgbColor rgb="00FF6600"/>
      <rgbColor rgb="00666699"/>
      <rgbColor rgb="00799FC4"/>
      <rgbColor rgb="00003366"/>
      <rgbColor rgb="00339966"/>
      <rgbColor rgb="00003300"/>
      <rgbColor rgb="00333300"/>
      <rgbColor rgb="00993300"/>
      <rgbColor rgb="00993366"/>
      <rgbColor rgb="003B4E87"/>
      <rgbColor rgb="0027335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1076325</xdr:colOff>
      <xdr:row>0</xdr:row>
      <xdr:rowOff>19050</xdr:rowOff>
    </xdr:from>
    <xdr:to>
      <xdr:col>25</xdr:col>
      <xdr:colOff>2276475</xdr:colOff>
      <xdr:row>0</xdr:row>
      <xdr:rowOff>285750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9050"/>
          <a:ext cx="12001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EAEAEA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32</xdr:row>
      <xdr:rowOff>57150</xdr:rowOff>
    </xdr:from>
    <xdr:to>
      <xdr:col>8</xdr:col>
      <xdr:colOff>847725</xdr:colOff>
      <xdr:row>37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076950"/>
          <a:ext cx="1028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32</xdr:row>
      <xdr:rowOff>57150</xdr:rowOff>
    </xdr:from>
    <xdr:to>
      <xdr:col>6</xdr:col>
      <xdr:colOff>847725</xdr:colOff>
      <xdr:row>37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6076950"/>
          <a:ext cx="1028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32</xdr:row>
      <xdr:rowOff>57150</xdr:rowOff>
    </xdr:from>
    <xdr:to>
      <xdr:col>8</xdr:col>
      <xdr:colOff>847725</xdr:colOff>
      <xdr:row>37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076950"/>
          <a:ext cx="1028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32</xdr:row>
      <xdr:rowOff>57150</xdr:rowOff>
    </xdr:from>
    <xdr:to>
      <xdr:col>6</xdr:col>
      <xdr:colOff>847725</xdr:colOff>
      <xdr:row>37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6076950"/>
          <a:ext cx="1028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19</xdr:col>
      <xdr:colOff>238125</xdr:colOff>
      <xdr:row>11</xdr:row>
      <xdr:rowOff>95250</xdr:rowOff>
    </xdr:to>
    <xdr:sp fLocksText="0">
      <xdr:nvSpPr>
        <xdr:cNvPr id="1" name="QuadreDeText 4"/>
        <xdr:cNvSpPr txBox="1">
          <a:spLocks noChangeArrowheads="1"/>
        </xdr:cNvSpPr>
      </xdr:nvSpPr>
      <xdr:spPr>
        <a:xfrm>
          <a:off x="9458325" y="1133475"/>
          <a:ext cx="2600325" cy="1438275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optativas "Addiccions " y "Promoció i prevenció en psicologia de la salut", que empiezan el 1 de diciembre, los alumnos solo podrán escoger una u otra en función del grupo en el que estén matriculados: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A puede escoger"Addiccions"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B puede escoger "Promoció PS"</a:t>
          </a:r>
        </a:p>
      </xdr:txBody>
    </xdr:sp>
    <xdr:clientData/>
  </xdr:twoCellAnchor>
  <xdr:twoCellAnchor>
    <xdr:from>
      <xdr:col>15</xdr:col>
      <xdr:colOff>85725</xdr:colOff>
      <xdr:row>12</xdr:row>
      <xdr:rowOff>104775</xdr:rowOff>
    </xdr:from>
    <xdr:to>
      <xdr:col>19</xdr:col>
      <xdr:colOff>323850</xdr:colOff>
      <xdr:row>17</xdr:row>
      <xdr:rowOff>66675</xdr:rowOff>
    </xdr:to>
    <xdr:sp fLocksText="0">
      <xdr:nvSpPr>
        <xdr:cNvPr id="2" name="QuadreDeText 5"/>
        <xdr:cNvSpPr txBox="1">
          <a:spLocks noChangeArrowheads="1"/>
        </xdr:cNvSpPr>
      </xdr:nvSpPr>
      <xdr:spPr>
        <a:xfrm>
          <a:off x="9467850" y="2752725"/>
          <a:ext cx="2676525" cy="885825"/>
        </a:xfrm>
        <a:prstGeom prst="rect">
          <a:avLst/>
        </a:prstGeom>
        <a:solidFill>
          <a:srgbClr val="92D05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TUTORÍAS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Las horas de tutorías son, en principio, en horario de mañana o a partir de las 19 horas.  En ningún caso deben hacerse tutorías dentro del horario de otras asignaturas del máster.
</a:t>
          </a:r>
        </a:p>
      </xdr:txBody>
    </xdr:sp>
    <xdr:clientData/>
  </xdr:twoCellAnchor>
  <xdr:twoCellAnchor>
    <xdr:from>
      <xdr:col>15</xdr:col>
      <xdr:colOff>114300</xdr:colOff>
      <xdr:row>18</xdr:row>
      <xdr:rowOff>123825</xdr:rowOff>
    </xdr:from>
    <xdr:to>
      <xdr:col>19</xdr:col>
      <xdr:colOff>361950</xdr:colOff>
      <xdr:row>23</xdr:row>
      <xdr:rowOff>104775</xdr:rowOff>
    </xdr:to>
    <xdr:sp fLocksText="0">
      <xdr:nvSpPr>
        <xdr:cNvPr id="3" name="QuadreDeText 6"/>
        <xdr:cNvSpPr txBox="1">
          <a:spLocks noChangeArrowheads="1"/>
        </xdr:cNvSpPr>
      </xdr:nvSpPr>
      <xdr:spPr>
        <a:xfrm>
          <a:off x="9496425" y="3867150"/>
          <a:ext cx="2686050" cy="9048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Dentro de su periodo de docencia, cada profesor puede pedir a (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reserves.psicologia@ub.edu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un aula para hacer las tutorías de grupo y para la posible recuperación de clases no impartidas.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</xdr:row>
      <xdr:rowOff>142875</xdr:rowOff>
    </xdr:from>
    <xdr:to>
      <xdr:col>19</xdr:col>
      <xdr:colOff>361950</xdr:colOff>
      <xdr:row>10</xdr:row>
      <xdr:rowOff>76200</xdr:rowOff>
    </xdr:to>
    <xdr:sp fLocksText="0">
      <xdr:nvSpPr>
        <xdr:cNvPr id="1" name="QuadreDeText 4"/>
        <xdr:cNvSpPr txBox="1">
          <a:spLocks noChangeArrowheads="1"/>
        </xdr:cNvSpPr>
      </xdr:nvSpPr>
      <xdr:spPr>
        <a:xfrm>
          <a:off x="9420225" y="1219200"/>
          <a:ext cx="2762250" cy="1181100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optativas "Addiccions " y "Promoció i prevenció en psicologia de la salut", que empiezan el 1 de diciembre, los alumnos solo podrán escoger una u otra en función del grupo en el que estén matriculados: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A puede escoger"Addiccions"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B puede escoger "Promoció PS"</a:t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19</xdr:col>
      <xdr:colOff>228600</xdr:colOff>
      <xdr:row>17</xdr:row>
      <xdr:rowOff>0</xdr:rowOff>
    </xdr:to>
    <xdr:sp fLocksText="0">
      <xdr:nvSpPr>
        <xdr:cNvPr id="2" name="QuadreDeText 6"/>
        <xdr:cNvSpPr txBox="1">
          <a:spLocks noChangeArrowheads="1"/>
        </xdr:cNvSpPr>
      </xdr:nvSpPr>
      <xdr:spPr>
        <a:xfrm>
          <a:off x="9382125" y="2667000"/>
          <a:ext cx="2667000" cy="885825"/>
        </a:xfrm>
        <a:prstGeom prst="rect">
          <a:avLst/>
        </a:prstGeom>
        <a:solidFill>
          <a:srgbClr val="92D05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TUTORÍAS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Las horas de tutorías son, en principio, en horario de mañana o a partir de las 19 horas.  En ningún caso deben hacerse tutorías dentro del horario de otras asignaturas del máster.
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19</xdr:col>
      <xdr:colOff>228600</xdr:colOff>
      <xdr:row>22</xdr:row>
      <xdr:rowOff>0</xdr:rowOff>
    </xdr:to>
    <xdr:sp fLocksText="0">
      <xdr:nvSpPr>
        <xdr:cNvPr id="3" name="QuadreDeText 7"/>
        <xdr:cNvSpPr txBox="1">
          <a:spLocks noChangeArrowheads="1"/>
        </xdr:cNvSpPr>
      </xdr:nvSpPr>
      <xdr:spPr>
        <a:xfrm>
          <a:off x="9382125" y="3552825"/>
          <a:ext cx="2667000" cy="8953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Dentro de su periodo de docencia, cada profesor puede pedir a  (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reserves.psicologia@ub.edu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un aula para hacer las tutorías de grupo y para la posible recuperación de clases no impartidas.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1</xdr:row>
      <xdr:rowOff>76200</xdr:rowOff>
    </xdr:from>
    <xdr:to>
      <xdr:col>19</xdr:col>
      <xdr:colOff>238125</xdr:colOff>
      <xdr:row>8</xdr:row>
      <xdr:rowOff>133350</xdr:rowOff>
    </xdr:to>
    <xdr:sp fLocksText="0">
      <xdr:nvSpPr>
        <xdr:cNvPr id="1" name="QuadreDeText 4"/>
        <xdr:cNvSpPr txBox="1">
          <a:spLocks noChangeArrowheads="1"/>
        </xdr:cNvSpPr>
      </xdr:nvSpPr>
      <xdr:spPr>
        <a:xfrm>
          <a:off x="9591675" y="704850"/>
          <a:ext cx="2695575" cy="1419225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optativas "Addiccions " y "Promoció i prevenció en psicologia de la salut", que empiezan el 1 de diciembre, los alumnos solo podrán escoger una u otra en función del grupo en el que estén matriculados: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A puede escoger"Addiccions"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B puede escoger "Promoció PS"</a:t>
          </a:r>
        </a:p>
      </xdr:txBody>
    </xdr:sp>
    <xdr:clientData/>
  </xdr:twoCellAnchor>
  <xdr:twoCellAnchor>
    <xdr:from>
      <xdr:col>15</xdr:col>
      <xdr:colOff>0</xdr:colOff>
      <xdr:row>10</xdr:row>
      <xdr:rowOff>95250</xdr:rowOff>
    </xdr:from>
    <xdr:to>
      <xdr:col>19</xdr:col>
      <xdr:colOff>238125</xdr:colOff>
      <xdr:row>15</xdr:row>
      <xdr:rowOff>0</xdr:rowOff>
    </xdr:to>
    <xdr:sp fLocksText="0">
      <xdr:nvSpPr>
        <xdr:cNvPr id="2" name="QuadreDeText 6"/>
        <xdr:cNvSpPr txBox="1">
          <a:spLocks noChangeArrowheads="1"/>
        </xdr:cNvSpPr>
      </xdr:nvSpPr>
      <xdr:spPr>
        <a:xfrm>
          <a:off x="9610725" y="2428875"/>
          <a:ext cx="2676525" cy="819150"/>
        </a:xfrm>
        <a:prstGeom prst="rect">
          <a:avLst/>
        </a:prstGeom>
        <a:solidFill>
          <a:srgbClr val="92D05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TUTORÍAS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Las horas de tutorías son, en principio, en horario de mañana o a partir de las 19 horas.  En ningún caso deben hacerse tutorías dentro del horario de otras asignaturas del máster.
</a:t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19</xdr:col>
      <xdr:colOff>238125</xdr:colOff>
      <xdr:row>20</xdr:row>
      <xdr:rowOff>0</xdr:rowOff>
    </xdr:to>
    <xdr:sp fLocksText="0">
      <xdr:nvSpPr>
        <xdr:cNvPr id="3" name="QuadreDeText 8"/>
        <xdr:cNvSpPr txBox="1">
          <a:spLocks noChangeArrowheads="1"/>
        </xdr:cNvSpPr>
      </xdr:nvSpPr>
      <xdr:spPr>
        <a:xfrm>
          <a:off x="9610725" y="3248025"/>
          <a:ext cx="2676525" cy="9144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Dentro de su periodo de docencia, cada profesor puede pedir a (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reserves.psicologia@ub.edu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un aula para hacer las tutorías de grupo y para la posible recuperación de clases no impartidas.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552450</xdr:colOff>
      <xdr:row>8</xdr:row>
      <xdr:rowOff>114300</xdr:rowOff>
    </xdr:from>
    <xdr:to>
      <xdr:col>39</xdr:col>
      <xdr:colOff>171450</xdr:colOff>
      <xdr:row>14</xdr:row>
      <xdr:rowOff>9525</xdr:rowOff>
    </xdr:to>
    <xdr:sp fLocksText="0">
      <xdr:nvSpPr>
        <xdr:cNvPr id="1" name="QuadreDeText 4"/>
        <xdr:cNvSpPr txBox="1">
          <a:spLocks noChangeArrowheads="1"/>
        </xdr:cNvSpPr>
      </xdr:nvSpPr>
      <xdr:spPr>
        <a:xfrm>
          <a:off x="21897975" y="1981200"/>
          <a:ext cx="2667000" cy="1057275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optativas "Addiccions " y "Promoció i prevenció en psicologia de la salut", que empiezan el 30 de noviembre, los alumnos solo podrán escoger una u otra en función del grupo en el que estén matriculados: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A puede escoger"Addiccions"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B puede escoger "Promoció PS"</a:t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19</xdr:col>
      <xdr:colOff>238125</xdr:colOff>
      <xdr:row>18</xdr:row>
      <xdr:rowOff>0</xdr:rowOff>
    </xdr:to>
    <xdr:sp fLocksText="0">
      <xdr:nvSpPr>
        <xdr:cNvPr id="2" name="QuadreDeText 5"/>
        <xdr:cNvSpPr txBox="1">
          <a:spLocks noChangeArrowheads="1"/>
        </xdr:cNvSpPr>
      </xdr:nvSpPr>
      <xdr:spPr>
        <a:xfrm>
          <a:off x="9763125" y="2790825"/>
          <a:ext cx="2676525" cy="923925"/>
        </a:xfrm>
        <a:prstGeom prst="rect">
          <a:avLst/>
        </a:prstGeom>
        <a:solidFill>
          <a:srgbClr val="92D05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TUTORÍAS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Las horas de tutorías son, en principio, en horario de mañana o a partir de las 19 horas.  En ningún caso deben hacerse tutorías dentro del horario de otras asignaturas del máster.
</a:t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19</xdr:col>
      <xdr:colOff>238125</xdr:colOff>
      <xdr:row>23</xdr:row>
      <xdr:rowOff>0</xdr:rowOff>
    </xdr:to>
    <xdr:sp fLocksText="0">
      <xdr:nvSpPr>
        <xdr:cNvPr id="3" name="QuadreDeText 6"/>
        <xdr:cNvSpPr txBox="1">
          <a:spLocks noChangeArrowheads="1"/>
        </xdr:cNvSpPr>
      </xdr:nvSpPr>
      <xdr:spPr>
        <a:xfrm>
          <a:off x="9763125" y="3714750"/>
          <a:ext cx="2676525" cy="9144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Dentro de su periodo de docencia, cada profesor puede pedir a (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reserves.psicologia@ub.edu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un aula para hacer las tutorías de grupo y para la posible recuperación de clases no impartidas.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</xdr:row>
      <xdr:rowOff>95250</xdr:rowOff>
    </xdr:from>
    <xdr:to>
      <xdr:col>19</xdr:col>
      <xdr:colOff>257175</xdr:colOff>
      <xdr:row>10</xdr:row>
      <xdr:rowOff>38100</xdr:rowOff>
    </xdr:to>
    <xdr:sp fLocksText="0">
      <xdr:nvSpPr>
        <xdr:cNvPr id="1" name="QuadreDeText 1"/>
        <xdr:cNvSpPr txBox="1">
          <a:spLocks noChangeArrowheads="1"/>
        </xdr:cNvSpPr>
      </xdr:nvSpPr>
      <xdr:spPr>
        <a:xfrm>
          <a:off x="9401175" y="1162050"/>
          <a:ext cx="2676525" cy="1200150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optativas "Addiccions " y "Promoció i prevenció en psicologia de la salut", que empiezan el 1 de diciembre, los alumnos solo podrán escoger una u otra en función del grupo en el que estén matriculados: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A puede escoger"Addiccions"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B puede escoger "Promoció PS"</a:t>
          </a:r>
        </a:p>
      </xdr:txBody>
    </xdr:sp>
    <xdr:clientData/>
  </xdr:twoCellAnchor>
  <xdr:twoCellAnchor>
    <xdr:from>
      <xdr:col>15</xdr:col>
      <xdr:colOff>9525</xdr:colOff>
      <xdr:row>12</xdr:row>
      <xdr:rowOff>0</xdr:rowOff>
    </xdr:from>
    <xdr:to>
      <xdr:col>19</xdr:col>
      <xdr:colOff>247650</xdr:colOff>
      <xdr:row>16</xdr:row>
      <xdr:rowOff>123825</xdr:rowOff>
    </xdr:to>
    <xdr:sp fLocksText="0">
      <xdr:nvSpPr>
        <xdr:cNvPr id="2" name="QuadreDeText 2"/>
        <xdr:cNvSpPr txBox="1">
          <a:spLocks noChangeArrowheads="1"/>
        </xdr:cNvSpPr>
      </xdr:nvSpPr>
      <xdr:spPr>
        <a:xfrm>
          <a:off x="9391650" y="2657475"/>
          <a:ext cx="2676525" cy="876300"/>
        </a:xfrm>
        <a:prstGeom prst="rect">
          <a:avLst/>
        </a:prstGeom>
        <a:solidFill>
          <a:srgbClr val="92D05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TUTORÍAS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Las horas de tutorías son, en principio, en horario de mañana o a partir de las 19 horas.  En ningún caso deben hacerse tutorías dentro del horario de otras asignaturas del máster.
</a:t>
          </a:r>
        </a:p>
      </xdr:txBody>
    </xdr:sp>
    <xdr:clientData/>
  </xdr:twoCellAnchor>
  <xdr:twoCellAnchor>
    <xdr:from>
      <xdr:col>15</xdr:col>
      <xdr:colOff>9525</xdr:colOff>
      <xdr:row>17</xdr:row>
      <xdr:rowOff>0</xdr:rowOff>
    </xdr:from>
    <xdr:to>
      <xdr:col>19</xdr:col>
      <xdr:colOff>247650</xdr:colOff>
      <xdr:row>22</xdr:row>
      <xdr:rowOff>104775</xdr:rowOff>
    </xdr:to>
    <xdr:sp fLocksText="0">
      <xdr:nvSpPr>
        <xdr:cNvPr id="3" name="QuadreDeText 3"/>
        <xdr:cNvSpPr txBox="1">
          <a:spLocks noChangeArrowheads="1"/>
        </xdr:cNvSpPr>
      </xdr:nvSpPr>
      <xdr:spPr>
        <a:xfrm>
          <a:off x="9391650" y="3571875"/>
          <a:ext cx="2676525" cy="11906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Dentro de su periodo de docencia, cada profesor puede pedir a (reserves.psicologia@ub.edu) un aula para hacer las tutorías de grupo y para la posible recuperación de clases no impartidas.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19</xdr:col>
      <xdr:colOff>238125</xdr:colOff>
      <xdr:row>9</xdr:row>
      <xdr:rowOff>314325</xdr:rowOff>
    </xdr:to>
    <xdr:sp fLocksText="0">
      <xdr:nvSpPr>
        <xdr:cNvPr id="1" name="QuadreDeText 4"/>
        <xdr:cNvSpPr txBox="1">
          <a:spLocks noChangeArrowheads="1"/>
        </xdr:cNvSpPr>
      </xdr:nvSpPr>
      <xdr:spPr>
        <a:xfrm>
          <a:off x="9382125" y="1228725"/>
          <a:ext cx="2676525" cy="1390650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optativas "Addiccions " y "Promoció i prevenció en psicologia de la salut", que empiezan el 1 de diciembre, los alumnos solo podrán escoger una u otra en función del grupo en el que estén matriculados: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A puede escoger"Addiccions"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B puede escoger "Promoció PS"</a:t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19</xdr:col>
      <xdr:colOff>238125</xdr:colOff>
      <xdr:row>17</xdr:row>
      <xdr:rowOff>0</xdr:rowOff>
    </xdr:to>
    <xdr:sp fLocksText="0">
      <xdr:nvSpPr>
        <xdr:cNvPr id="2" name="QuadreDeText 5"/>
        <xdr:cNvSpPr txBox="1">
          <a:spLocks noChangeArrowheads="1"/>
        </xdr:cNvSpPr>
      </xdr:nvSpPr>
      <xdr:spPr>
        <a:xfrm>
          <a:off x="9382125" y="2981325"/>
          <a:ext cx="2676525" cy="876300"/>
        </a:xfrm>
        <a:prstGeom prst="rect">
          <a:avLst/>
        </a:prstGeom>
        <a:solidFill>
          <a:srgbClr val="92D05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TUTORÍAS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Las horas de tutorías son, en principio, en horario de mañana o a partir de las 19 horas.  En ningún caso deben hacerse tutorías dentro del horario de otras asignaturas del máster.
</a:t>
          </a:r>
        </a:p>
      </xdr:txBody>
    </xdr:sp>
    <xdr:clientData/>
  </xdr:twoCellAnchor>
  <xdr:twoCellAnchor>
    <xdr:from>
      <xdr:col>15</xdr:col>
      <xdr:colOff>0</xdr:colOff>
      <xdr:row>18</xdr:row>
      <xdr:rowOff>66675</xdr:rowOff>
    </xdr:from>
    <xdr:to>
      <xdr:col>19</xdr:col>
      <xdr:colOff>238125</xdr:colOff>
      <xdr:row>23</xdr:row>
      <xdr:rowOff>0</xdr:rowOff>
    </xdr:to>
    <xdr:sp fLocksText="0">
      <xdr:nvSpPr>
        <xdr:cNvPr id="3" name="QuadreDeText 7"/>
        <xdr:cNvSpPr txBox="1">
          <a:spLocks noChangeArrowheads="1"/>
        </xdr:cNvSpPr>
      </xdr:nvSpPr>
      <xdr:spPr>
        <a:xfrm>
          <a:off x="9382125" y="4095750"/>
          <a:ext cx="2676525" cy="9715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Dentro de su periodo de docencia, cada profesor puede pedir a  (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reserves.psicologia@ub.edu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un aula para hacer las tutorías de grupo y para la posible recuperación de clases no impartidas.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19</xdr:col>
      <xdr:colOff>238125</xdr:colOff>
      <xdr:row>9</xdr:row>
      <xdr:rowOff>219075</xdr:rowOff>
    </xdr:to>
    <xdr:sp fLocksText="0">
      <xdr:nvSpPr>
        <xdr:cNvPr id="1" name="QuadreDeText 4"/>
        <xdr:cNvSpPr txBox="1">
          <a:spLocks noChangeArrowheads="1"/>
        </xdr:cNvSpPr>
      </xdr:nvSpPr>
      <xdr:spPr>
        <a:xfrm>
          <a:off x="9382125" y="1057275"/>
          <a:ext cx="2676525" cy="1466850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optativas "Addiccions " y "Promoció i prevenció en psicologia de la salut", que empiezan el 1 de diciembre, los alumnos solo podrán escoger una u otra en función del grupo en el que estén matriculados: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A puede escoger"Addiccions"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B puede escoger "Promoció PS"</a:t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19</xdr:col>
      <xdr:colOff>238125</xdr:colOff>
      <xdr:row>18</xdr:row>
      <xdr:rowOff>9525</xdr:rowOff>
    </xdr:to>
    <xdr:sp fLocksText="0">
      <xdr:nvSpPr>
        <xdr:cNvPr id="2" name="QuadreDeText 6"/>
        <xdr:cNvSpPr txBox="1">
          <a:spLocks noChangeArrowheads="1"/>
        </xdr:cNvSpPr>
      </xdr:nvSpPr>
      <xdr:spPr>
        <a:xfrm>
          <a:off x="9382125" y="2657475"/>
          <a:ext cx="2676525" cy="733425"/>
        </a:xfrm>
        <a:prstGeom prst="rect">
          <a:avLst/>
        </a:prstGeom>
        <a:solidFill>
          <a:srgbClr val="00B05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TUTORÍAS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Las horas de tutorías son, en principio, en horario de mañana o a partir de las 19 horas.  En ningún caso deben hacerse tutorías dentro del horario de otras asignaturas del máster.
</a:t>
          </a:r>
        </a:p>
      </xdr:txBody>
    </xdr:sp>
    <xdr:clientData/>
  </xdr:twoCellAnchor>
  <xdr:twoCellAnchor>
    <xdr:from>
      <xdr:col>15</xdr:col>
      <xdr:colOff>9525</xdr:colOff>
      <xdr:row>19</xdr:row>
      <xdr:rowOff>0</xdr:rowOff>
    </xdr:from>
    <xdr:to>
      <xdr:col>19</xdr:col>
      <xdr:colOff>247650</xdr:colOff>
      <xdr:row>23</xdr:row>
      <xdr:rowOff>0</xdr:rowOff>
    </xdr:to>
    <xdr:sp fLocksText="0">
      <xdr:nvSpPr>
        <xdr:cNvPr id="3" name="QuadreDeText 7"/>
        <xdr:cNvSpPr txBox="1">
          <a:spLocks noChangeArrowheads="1"/>
        </xdr:cNvSpPr>
      </xdr:nvSpPr>
      <xdr:spPr>
        <a:xfrm>
          <a:off x="9391650" y="3562350"/>
          <a:ext cx="2676525" cy="8477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Dentro de su periodo de docencia, cada profesor puede pedir a (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reserves.psicologia@ub.edu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un aula para hacer las tutorías de grupo y para la posible recuperación de clases no impartidas.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19</xdr:col>
      <xdr:colOff>238125</xdr:colOff>
      <xdr:row>11</xdr:row>
      <xdr:rowOff>9525</xdr:rowOff>
    </xdr:to>
    <xdr:sp fLocksText="0">
      <xdr:nvSpPr>
        <xdr:cNvPr id="1" name="QuadreDeText 4"/>
        <xdr:cNvSpPr txBox="1">
          <a:spLocks noChangeArrowheads="1"/>
        </xdr:cNvSpPr>
      </xdr:nvSpPr>
      <xdr:spPr>
        <a:xfrm>
          <a:off x="9382125" y="1228725"/>
          <a:ext cx="2676525" cy="1257300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optativas "Addiccions " y "Promoció i prevenció en psicologia de la salut, los alumnos solo podrán escoger una u otra en función del grupo en el que estén matriculados: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A puede escoger"Addiccions"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-Grupo B puede escoger "Promoció PS"</a:t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19</xdr:col>
      <xdr:colOff>238125</xdr:colOff>
      <xdr:row>19</xdr:row>
      <xdr:rowOff>57150</xdr:rowOff>
    </xdr:to>
    <xdr:sp fLocksText="0">
      <xdr:nvSpPr>
        <xdr:cNvPr id="2" name="QuadreDeText 5"/>
        <xdr:cNvSpPr txBox="1">
          <a:spLocks noChangeArrowheads="1"/>
        </xdr:cNvSpPr>
      </xdr:nvSpPr>
      <xdr:spPr>
        <a:xfrm>
          <a:off x="9382125" y="2971800"/>
          <a:ext cx="2676525" cy="952500"/>
        </a:xfrm>
        <a:prstGeom prst="rect">
          <a:avLst/>
        </a:prstGeom>
        <a:solidFill>
          <a:srgbClr val="92D05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TUTORÍAS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Las horas de tutorías son, en principio, en horario de mañana o a partir de las 19 horas.  En ningún caso deben hacerse tutorías dentro del horario de otras asignaturas del máster.
</a:t>
          </a:r>
        </a:p>
      </xdr:txBody>
    </xdr:sp>
    <xdr:clientData/>
  </xdr:twoCellAnchor>
  <xdr:twoCellAnchor>
    <xdr:from>
      <xdr:col>15</xdr:col>
      <xdr:colOff>9525</xdr:colOff>
      <xdr:row>19</xdr:row>
      <xdr:rowOff>66675</xdr:rowOff>
    </xdr:from>
    <xdr:to>
      <xdr:col>19</xdr:col>
      <xdr:colOff>247650</xdr:colOff>
      <xdr:row>25</xdr:row>
      <xdr:rowOff>66675</xdr:rowOff>
    </xdr:to>
    <xdr:sp fLocksText="0">
      <xdr:nvSpPr>
        <xdr:cNvPr id="3" name="QuadreDeText 6"/>
        <xdr:cNvSpPr txBox="1">
          <a:spLocks noChangeArrowheads="1"/>
        </xdr:cNvSpPr>
      </xdr:nvSpPr>
      <xdr:spPr>
        <a:xfrm>
          <a:off x="9391650" y="3933825"/>
          <a:ext cx="2676525" cy="10382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Dentro de su periodo de docencia, cada profesor puede pedir a (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reserves.psicologia@ub.edu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un aula para hacer las tutorías de grupo y para la posible recuperación de clases no impartidas.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s/calendario.html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s/calendario.html" TargetMode="External" /><Relationship Id="rId2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s/calendario.html" TargetMode="External" /><Relationship Id="rId2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23" width="3.140625" style="0" customWidth="1"/>
    <col min="24" max="24" width="3.00390625" style="0" customWidth="1"/>
    <col min="25" max="25" width="7.57421875" style="0" customWidth="1"/>
    <col min="26" max="26" width="34.140625" style="0" customWidth="1"/>
  </cols>
  <sheetData>
    <row r="1" spans="1:26" ht="23.25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</row>
    <row r="2" spans="1:26" ht="12.7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 t="s">
        <v>2</v>
      </c>
    </row>
    <row r="3" spans="1:26" ht="12.75">
      <c r="A3" s="258" t="s">
        <v>3</v>
      </c>
      <c r="B3" s="258"/>
      <c r="C3" s="258"/>
      <c r="D3" s="1"/>
      <c r="E3" s="259" t="s">
        <v>4</v>
      </c>
      <c r="F3" s="259"/>
      <c r="G3" s="259"/>
      <c r="H3" s="1"/>
      <c r="I3" s="260" t="s">
        <v>5</v>
      </c>
      <c r="J3" s="260"/>
      <c r="K3" s="260"/>
      <c r="L3" s="260"/>
      <c r="M3" s="260"/>
      <c r="N3" s="260"/>
      <c r="O3" s="260"/>
      <c r="P3" s="1"/>
      <c r="Q3" s="261" t="s">
        <v>6</v>
      </c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2.75">
      <c r="A4" s="262">
        <v>2023</v>
      </c>
      <c r="B4" s="262"/>
      <c r="C4" s="262"/>
      <c r="D4" s="1"/>
      <c r="E4" s="262">
        <v>9</v>
      </c>
      <c r="F4" s="262"/>
      <c r="G4" s="262"/>
      <c r="H4" s="1"/>
      <c r="I4" s="262">
        <v>2</v>
      </c>
      <c r="J4" s="262"/>
      <c r="K4" s="262"/>
      <c r="L4" s="263" t="s">
        <v>7</v>
      </c>
      <c r="M4" s="263"/>
      <c r="N4" s="263"/>
      <c r="O4" s="263"/>
      <c r="P4" s="1"/>
      <c r="Q4" s="264"/>
      <c r="R4" s="264"/>
      <c r="S4" s="264"/>
      <c r="T4" s="264"/>
      <c r="U4" s="264"/>
      <c r="V4" s="264"/>
      <c r="W4" s="264"/>
      <c r="X4" s="264"/>
      <c r="Y4" s="264"/>
      <c r="Z4" s="264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3" ht="15.75">
      <c r="A6" s="265">
        <f>IF(Q4="","",Q4)</f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</row>
    <row r="7" spans="1:26" ht="42" customHeight="1">
      <c r="A7" s="266" t="str">
        <f>IF($E$4=1,A4,A4&amp;"-"&amp;A4+1)</f>
        <v>2023-2024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3"/>
      <c r="Y7" s="3"/>
      <c r="Z7" s="3"/>
    </row>
    <row r="8" spans="1:2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</row>
    <row r="9" spans="1:26" ht="15.75">
      <c r="A9" s="267">
        <f>DATE($A$4,$E$4,1)</f>
        <v>45170</v>
      </c>
      <c r="B9" s="267"/>
      <c r="C9" s="267"/>
      <c r="D9" s="267"/>
      <c r="E9" s="267"/>
      <c r="F9" s="267"/>
      <c r="G9" s="267"/>
      <c r="H9" s="3"/>
      <c r="I9" s="267">
        <f>DATE(YEAR(A9),MONTH(A9)+1,1)</f>
        <v>45200</v>
      </c>
      <c r="J9" s="267"/>
      <c r="K9" s="267"/>
      <c r="L9" s="267"/>
      <c r="M9" s="267"/>
      <c r="N9" s="267"/>
      <c r="O9" s="267"/>
      <c r="P9" s="3"/>
      <c r="Q9" s="267">
        <f>DATE(YEAR(I9),MONTH(I9)+1,1)</f>
        <v>45231</v>
      </c>
      <c r="R9" s="267"/>
      <c r="S9" s="267"/>
      <c r="T9" s="267"/>
      <c r="U9" s="267"/>
      <c r="V9" s="267"/>
      <c r="W9" s="267"/>
      <c r="X9" s="3"/>
      <c r="Y9" s="5" t="s">
        <v>8</v>
      </c>
      <c r="Z9" s="5" t="s">
        <v>9</v>
      </c>
    </row>
    <row r="10" spans="1:25" ht="12.75">
      <c r="A10" s="6" t="str">
        <f>INDEX({"do";"lu";"ma";"mi";"ju";"vi";"sa"},1+MOD($I$4+1-2,7))</f>
        <v>lu</v>
      </c>
      <c r="B10" s="7" t="str">
        <f>INDEX({"do";"lu";"ma";"mi";"ju";"vi";"sa"},1+MOD($I$4+2-2,7))</f>
        <v>ma</v>
      </c>
      <c r="C10" s="7" t="str">
        <f>INDEX({"do";"lu";"ma";"mi";"ju";"vi";"sa"},1+MOD($I$4+3-2,7))</f>
        <v>mi</v>
      </c>
      <c r="D10" s="7" t="str">
        <f>INDEX({"do";"lu";"ma";"mi";"ju";"vi";"sa"},1+MOD($I$4+4-2,7))</f>
        <v>ju</v>
      </c>
      <c r="E10" s="7" t="str">
        <f>INDEX({"do";"lu";"ma";"mi";"ju";"vi";"sa"},1+MOD($I$4+5-2,7))</f>
        <v>vi</v>
      </c>
      <c r="F10" s="7" t="str">
        <f>INDEX({"do";"lu";"ma";"mi";"ju";"vi";"sa"},1+MOD($I$4+6-2,7))</f>
        <v>sa</v>
      </c>
      <c r="G10" s="8" t="str">
        <f>INDEX({"do";"lu";"ma";"mi";"ju";"vi";"sa"},1+MOD($I$4+7-2,7))</f>
        <v>do</v>
      </c>
      <c r="H10" s="3"/>
      <c r="I10" s="6" t="str">
        <f>$A$10</f>
        <v>lu</v>
      </c>
      <c r="J10" s="7" t="str">
        <f>$B$10</f>
        <v>ma</v>
      </c>
      <c r="K10" s="7" t="str">
        <f>$C$10</f>
        <v>mi</v>
      </c>
      <c r="L10" s="7" t="str">
        <f>$D$10</f>
        <v>ju</v>
      </c>
      <c r="M10" s="7" t="str">
        <f>$E$10</f>
        <v>vi</v>
      </c>
      <c r="N10" s="7" t="str">
        <f>$F$10</f>
        <v>sa</v>
      </c>
      <c r="O10" s="8" t="str">
        <f>$G$10</f>
        <v>do</v>
      </c>
      <c r="P10" s="3"/>
      <c r="Q10" s="6" t="str">
        <f>$A$10</f>
        <v>lu</v>
      </c>
      <c r="R10" s="7" t="str">
        <f>$B$10</f>
        <v>ma</v>
      </c>
      <c r="S10" s="7" t="str">
        <f>$C$10</f>
        <v>mi</v>
      </c>
      <c r="T10" s="7" t="str">
        <f>$D$10</f>
        <v>ju</v>
      </c>
      <c r="U10" s="7" t="str">
        <f>$E$10</f>
        <v>vi</v>
      </c>
      <c r="V10" s="7" t="str">
        <f>$F$10</f>
        <v>sa</v>
      </c>
      <c r="W10" s="8" t="str">
        <f>$G$10</f>
        <v>do</v>
      </c>
      <c r="X10" s="3"/>
      <c r="Y10" s="9"/>
    </row>
    <row r="11" spans="1:26" ht="12.75">
      <c r="A11" s="10">
        <f aca="true" t="shared" si="0" ref="A11:A16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</c>
      <c r="B11" s="10">
        <f aca="true" t="shared" si="1" ref="B11:B16">IF(MONTH($A$9)&lt;&gt;MONTH($A$9-(WEEKDAY($A$9,1)-($I$4-1))-IF((WEEKDAY($A$9,1)-($I$4-1))&lt;=0,7,0)+(ROW(B11)-ROW($A$11))*7+(COLUMN(B11)-COLUMN($A$11)+1)),"",$A$9-(WEEKDAY($A$9,1)-($I$4-1))-IF((WEEKDAY($A$9,1)-($I$4-1))&lt;=0,7,0)+(ROW(B11)-ROW($A$11))*7+(COLUMN(B11)-COLUMN($A$11)+1))</f>
      </c>
      <c r="C11" s="10">
        <f aca="true" t="shared" si="2" ref="C11:C16">IF(MONTH($A$9)&lt;&gt;MONTH($A$9-(WEEKDAY($A$9,1)-($I$4-1))-IF((WEEKDAY($A$9,1)-($I$4-1))&lt;=0,7,0)+(ROW(C11)-ROW($A$11))*7+(COLUMN(C11)-COLUMN($A$11)+1)),"",$A$9-(WEEKDAY($A$9,1)-($I$4-1))-IF((WEEKDAY($A$9,1)-($I$4-1))&lt;=0,7,0)+(ROW(C11)-ROW($A$11))*7+(COLUMN(C11)-COLUMN($A$11)+1))</f>
      </c>
      <c r="D11" s="10">
        <f aca="true" t="shared" si="3" ref="D11:D16">IF(MONTH($A$9)&lt;&gt;MONTH($A$9-(WEEKDAY($A$9,1)-($I$4-1))-IF((WEEKDAY($A$9,1)-($I$4-1))&lt;=0,7,0)+(ROW(D11)-ROW($A$11))*7+(COLUMN(D11)-COLUMN($A$11)+1)),"",$A$9-(WEEKDAY($A$9,1)-($I$4-1))-IF((WEEKDAY($A$9,1)-($I$4-1))&lt;=0,7,0)+(ROW(D11)-ROW($A$11))*7+(COLUMN(D11)-COLUMN($A$11)+1))</f>
      </c>
      <c r="E11" s="10">
        <f aca="true" t="shared" si="4" ref="E11:E16">IF(MONTH($A$9)&lt;&gt;MONTH($A$9-(WEEKDAY($A$9,1)-($I$4-1))-IF((WEEKDAY($A$9,1)-($I$4-1))&lt;=0,7,0)+(ROW(E11)-ROW($A$11))*7+(COLUMN(E11)-COLUMN($A$11)+1)),"",$A$9-(WEEKDAY($A$9,1)-($I$4-1))-IF((WEEKDAY($A$9,1)-($I$4-1))&lt;=0,7,0)+(ROW(E11)-ROW($A$11))*7+(COLUMN(E11)-COLUMN($A$11)+1))</f>
        <v>45170</v>
      </c>
      <c r="F11" s="10">
        <f aca="true" t="shared" si="5" ref="F11:F16">IF(MONTH($A$9)&lt;&gt;MONTH($A$9-(WEEKDAY($A$9,1)-($I$4-1))-IF((WEEKDAY($A$9,1)-($I$4-1))&lt;=0,7,0)+(ROW(F11)-ROW($A$11))*7+(COLUMN(F11)-COLUMN($A$11)+1)),"",$A$9-(WEEKDAY($A$9,1)-($I$4-1))-IF((WEEKDAY($A$9,1)-($I$4-1))&lt;=0,7,0)+(ROW(F11)-ROW($A$11))*7+(COLUMN(F11)-COLUMN($A$11)+1))</f>
        <v>45171</v>
      </c>
      <c r="G11" s="10">
        <f aca="true" t="shared" si="6" ref="G11:G16">IF(MONTH($A$9)&lt;&gt;MONTH($A$9-(WEEKDAY($A$9,1)-($I$4-1))-IF((WEEKDAY($A$9,1)-($I$4-1))&lt;=0,7,0)+(ROW(G11)-ROW($A$11))*7+(COLUMN(G11)-COLUMN($A$11)+1)),"",$A$9-(WEEKDAY($A$9,1)-($I$4-1))-IF((WEEKDAY($A$9,1)-($I$4-1))&lt;=0,7,0)+(ROW(G11)-ROW($A$11))*7+(COLUMN(G11)-COLUMN($A$11)+1))</f>
        <v>45172</v>
      </c>
      <c r="H11" s="3"/>
      <c r="I11" s="10">
        <f aca="true" t="shared" si="7" ref="I11:I16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</c>
      <c r="J11" s="10">
        <f aca="true" t="shared" si="8" ref="J11:J16">IF(MONTH($I$9)&lt;&gt;MONTH($I$9-(WEEKDAY($I$9,1)-($I$4-1))-IF((WEEKDAY($I$9,1)-($I$4-1))&lt;=0,7,0)+(ROW(J11)-ROW($I$11))*7+(COLUMN(J11)-COLUMN($I$11)+1)),"",$I$9-(WEEKDAY($I$9,1)-($I$4-1))-IF((WEEKDAY($I$9,1)-($I$4-1))&lt;=0,7,0)+(ROW(J11)-ROW($I$11))*7+(COLUMN(J11)-COLUMN($I$11)+1))</f>
      </c>
      <c r="K11" s="10">
        <f aca="true" t="shared" si="9" ref="K11:K16">IF(MONTH($I$9)&lt;&gt;MONTH($I$9-(WEEKDAY($I$9,1)-($I$4-1))-IF((WEEKDAY($I$9,1)-($I$4-1))&lt;=0,7,0)+(ROW(K11)-ROW($I$11))*7+(COLUMN(K11)-COLUMN($I$11)+1)),"",$I$9-(WEEKDAY($I$9,1)-($I$4-1))-IF((WEEKDAY($I$9,1)-($I$4-1))&lt;=0,7,0)+(ROW(K11)-ROW($I$11))*7+(COLUMN(K11)-COLUMN($I$11)+1))</f>
      </c>
      <c r="L11" s="10">
        <f aca="true" t="shared" si="10" ref="L11:L16">IF(MONTH($I$9)&lt;&gt;MONTH($I$9-(WEEKDAY($I$9,1)-($I$4-1))-IF((WEEKDAY($I$9,1)-($I$4-1))&lt;=0,7,0)+(ROW(L11)-ROW($I$11))*7+(COLUMN(L11)-COLUMN($I$11)+1)),"",$I$9-(WEEKDAY($I$9,1)-($I$4-1))-IF((WEEKDAY($I$9,1)-($I$4-1))&lt;=0,7,0)+(ROW(L11)-ROW($I$11))*7+(COLUMN(L11)-COLUMN($I$11)+1))</f>
      </c>
      <c r="M11" s="10">
        <f aca="true" t="shared" si="11" ref="M11:M16">IF(MONTH($I$9)&lt;&gt;MONTH($I$9-(WEEKDAY($I$9,1)-($I$4-1))-IF((WEEKDAY($I$9,1)-($I$4-1))&lt;=0,7,0)+(ROW(M11)-ROW($I$11))*7+(COLUMN(M11)-COLUMN($I$11)+1)),"",$I$9-(WEEKDAY($I$9,1)-($I$4-1))-IF((WEEKDAY($I$9,1)-($I$4-1))&lt;=0,7,0)+(ROW(M11)-ROW($I$11))*7+(COLUMN(M11)-COLUMN($I$11)+1))</f>
      </c>
      <c r="N11" s="10">
        <f aca="true" t="shared" si="12" ref="N11:N16">IF(MONTH($I$9)&lt;&gt;MONTH($I$9-(WEEKDAY($I$9,1)-($I$4-1))-IF((WEEKDAY($I$9,1)-($I$4-1))&lt;=0,7,0)+(ROW(N11)-ROW($I$11))*7+(COLUMN(N11)-COLUMN($I$11)+1)),"",$I$9-(WEEKDAY($I$9,1)-($I$4-1))-IF((WEEKDAY($I$9,1)-($I$4-1))&lt;=0,7,0)+(ROW(N11)-ROW($I$11))*7+(COLUMN(N11)-COLUMN($I$11)+1))</f>
      </c>
      <c r="O11" s="10">
        <f aca="true" t="shared" si="13" ref="O11:O16">IF(MONTH($I$9)&lt;&gt;MONTH($I$9-(WEEKDAY($I$9,1)-($I$4-1))-IF((WEEKDAY($I$9,1)-($I$4-1))&lt;=0,7,0)+(ROW(O11)-ROW($I$11))*7+(COLUMN(O11)-COLUMN($I$11)+1)),"",$I$9-(WEEKDAY($I$9,1)-($I$4-1))-IF((WEEKDAY($I$9,1)-($I$4-1))&lt;=0,7,0)+(ROW(O11)-ROW($I$11))*7+(COLUMN(O11)-COLUMN($I$11)+1))</f>
        <v>45200</v>
      </c>
      <c r="P11" s="3"/>
      <c r="Q11" s="10">
        <f aca="true" t="shared" si="14" ref="Q11:Q16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</c>
      <c r="R11" s="10">
        <f aca="true" t="shared" si="15" ref="R11:R16">IF(MONTH($Q$9)&lt;&gt;MONTH($Q$9-(WEEKDAY($Q$9,1)-($I$4-1))-IF((WEEKDAY($Q$9,1)-($I$4-1))&lt;=0,7,0)+(ROW(R11)-ROW($Q$11))*7+(COLUMN(R11)-COLUMN($Q$11)+1)),"",$Q$9-(WEEKDAY($Q$9,1)-($I$4-1))-IF((WEEKDAY($Q$9,1)-($I$4-1))&lt;=0,7,0)+(ROW(R11)-ROW($Q$11))*7+(COLUMN(R11)-COLUMN($Q$11)+1))</f>
      </c>
      <c r="S11" s="10">
        <f aca="true" t="shared" si="16" ref="S11:S16">IF(MONTH($Q$9)&lt;&gt;MONTH($Q$9-(WEEKDAY($Q$9,1)-($I$4-1))-IF((WEEKDAY($Q$9,1)-($I$4-1))&lt;=0,7,0)+(ROW(S11)-ROW($Q$11))*7+(COLUMN(S11)-COLUMN($Q$11)+1)),"",$Q$9-(WEEKDAY($Q$9,1)-($I$4-1))-IF((WEEKDAY($Q$9,1)-($I$4-1))&lt;=0,7,0)+(ROW(S11)-ROW($Q$11))*7+(COLUMN(S11)-COLUMN($Q$11)+1))</f>
        <v>45231</v>
      </c>
      <c r="T11" s="10">
        <f aca="true" t="shared" si="17" ref="T11:T16">IF(MONTH($Q$9)&lt;&gt;MONTH($Q$9-(WEEKDAY($Q$9,1)-($I$4-1))-IF((WEEKDAY($Q$9,1)-($I$4-1))&lt;=0,7,0)+(ROW(T11)-ROW($Q$11))*7+(COLUMN(T11)-COLUMN($Q$11)+1)),"",$Q$9-(WEEKDAY($Q$9,1)-($I$4-1))-IF((WEEKDAY($Q$9,1)-($I$4-1))&lt;=0,7,0)+(ROW(T11)-ROW($Q$11))*7+(COLUMN(T11)-COLUMN($Q$11)+1))</f>
        <v>45232</v>
      </c>
      <c r="U11" s="10">
        <f aca="true" t="shared" si="18" ref="U11:U16">IF(MONTH($Q$9)&lt;&gt;MONTH($Q$9-(WEEKDAY($Q$9,1)-($I$4-1))-IF((WEEKDAY($Q$9,1)-($I$4-1))&lt;=0,7,0)+(ROW(U11)-ROW($Q$11))*7+(COLUMN(U11)-COLUMN($Q$11)+1)),"",$Q$9-(WEEKDAY($Q$9,1)-($I$4-1))-IF((WEEKDAY($Q$9,1)-($I$4-1))&lt;=0,7,0)+(ROW(U11)-ROW($Q$11))*7+(COLUMN(U11)-COLUMN($Q$11)+1))</f>
        <v>45233</v>
      </c>
      <c r="V11" s="10">
        <f aca="true" t="shared" si="19" ref="V11:V16">IF(MONTH($Q$9)&lt;&gt;MONTH($Q$9-(WEEKDAY($Q$9,1)-($I$4-1))-IF((WEEKDAY($Q$9,1)-($I$4-1))&lt;=0,7,0)+(ROW(V11)-ROW($Q$11))*7+(COLUMN(V11)-COLUMN($Q$11)+1)),"",$Q$9-(WEEKDAY($Q$9,1)-($I$4-1))-IF((WEEKDAY($Q$9,1)-($I$4-1))&lt;=0,7,0)+(ROW(V11)-ROW($Q$11))*7+(COLUMN(V11)-COLUMN($Q$11)+1))</f>
        <v>45234</v>
      </c>
      <c r="W11" s="10">
        <f aca="true" t="shared" si="20" ref="W11:W16">IF(MONTH($Q$9)&lt;&gt;MONTH($Q$9-(WEEKDAY($Q$9,1)-($I$4-1))-IF((WEEKDAY($Q$9,1)-($I$4-1))&lt;=0,7,0)+(ROW(W11)-ROW($Q$11))*7+(COLUMN(W11)-COLUMN($Q$11)+1)),"",$Q$9-(WEEKDAY($Q$9,1)-($I$4-1))-IF((WEEKDAY($Q$9,1)-($I$4-1))&lt;=0,7,0)+(ROW(W11)-ROW($Q$11))*7+(COLUMN(W11)-COLUMN($Q$11)+1))</f>
        <v>45235</v>
      </c>
      <c r="X11" s="3"/>
      <c r="Y11" s="11"/>
      <c r="Z11" s="12"/>
    </row>
    <row r="12" spans="1:26" ht="12.75">
      <c r="A12" s="10">
        <f t="shared" si="0"/>
        <v>45173</v>
      </c>
      <c r="B12" s="10">
        <f t="shared" si="1"/>
        <v>45174</v>
      </c>
      <c r="C12" s="10">
        <f t="shared" si="2"/>
        <v>45175</v>
      </c>
      <c r="D12" s="10">
        <f t="shared" si="3"/>
        <v>45176</v>
      </c>
      <c r="E12" s="10">
        <f t="shared" si="4"/>
        <v>45177</v>
      </c>
      <c r="F12" s="10">
        <f t="shared" si="5"/>
        <v>45178</v>
      </c>
      <c r="G12" s="10">
        <f t="shared" si="6"/>
        <v>45179</v>
      </c>
      <c r="H12" s="3"/>
      <c r="I12" s="10">
        <f t="shared" si="7"/>
        <v>45201</v>
      </c>
      <c r="J12" s="10">
        <f t="shared" si="8"/>
        <v>45202</v>
      </c>
      <c r="K12" s="10">
        <f t="shared" si="9"/>
        <v>45203</v>
      </c>
      <c r="L12" s="10">
        <f t="shared" si="10"/>
        <v>45204</v>
      </c>
      <c r="M12" s="10">
        <f t="shared" si="11"/>
        <v>45205</v>
      </c>
      <c r="N12" s="10">
        <f t="shared" si="12"/>
        <v>45206</v>
      </c>
      <c r="O12" s="10">
        <f t="shared" si="13"/>
        <v>45207</v>
      </c>
      <c r="P12" s="3"/>
      <c r="Q12" s="10">
        <f t="shared" si="14"/>
        <v>45236</v>
      </c>
      <c r="R12" s="10">
        <f t="shared" si="15"/>
        <v>45237</v>
      </c>
      <c r="S12" s="10">
        <f t="shared" si="16"/>
        <v>45238</v>
      </c>
      <c r="T12" s="10">
        <f t="shared" si="17"/>
        <v>45239</v>
      </c>
      <c r="U12" s="10">
        <f t="shared" si="18"/>
        <v>45240</v>
      </c>
      <c r="V12" s="10">
        <f t="shared" si="19"/>
        <v>45241</v>
      </c>
      <c r="W12" s="10">
        <f t="shared" si="20"/>
        <v>45242</v>
      </c>
      <c r="X12" s="3"/>
      <c r="Y12" s="13"/>
      <c r="Z12" s="12"/>
    </row>
    <row r="13" spans="1:26" ht="12.75">
      <c r="A13" s="10">
        <f t="shared" si="0"/>
        <v>45180</v>
      </c>
      <c r="B13" s="10">
        <f t="shared" si="1"/>
        <v>45181</v>
      </c>
      <c r="C13" s="10">
        <f t="shared" si="2"/>
        <v>45182</v>
      </c>
      <c r="D13" s="10">
        <f t="shared" si="3"/>
        <v>45183</v>
      </c>
      <c r="E13" s="10">
        <f t="shared" si="4"/>
        <v>45184</v>
      </c>
      <c r="F13" s="10">
        <f t="shared" si="5"/>
        <v>45185</v>
      </c>
      <c r="G13" s="10">
        <f t="shared" si="6"/>
        <v>45186</v>
      </c>
      <c r="H13" s="3"/>
      <c r="I13" s="10">
        <f t="shared" si="7"/>
        <v>45208</v>
      </c>
      <c r="J13" s="10">
        <f t="shared" si="8"/>
        <v>45209</v>
      </c>
      <c r="K13" s="10">
        <f t="shared" si="9"/>
        <v>45210</v>
      </c>
      <c r="L13" s="10">
        <f t="shared" si="10"/>
        <v>45211</v>
      </c>
      <c r="M13" s="10">
        <f t="shared" si="11"/>
        <v>45212</v>
      </c>
      <c r="N13" s="10">
        <f t="shared" si="12"/>
        <v>45213</v>
      </c>
      <c r="O13" s="10">
        <f t="shared" si="13"/>
        <v>45214</v>
      </c>
      <c r="P13" s="3"/>
      <c r="Q13" s="10">
        <f t="shared" si="14"/>
        <v>45243</v>
      </c>
      <c r="R13" s="10">
        <f t="shared" si="15"/>
        <v>45244</v>
      </c>
      <c r="S13" s="10">
        <f t="shared" si="16"/>
        <v>45245</v>
      </c>
      <c r="T13" s="10">
        <f t="shared" si="17"/>
        <v>45246</v>
      </c>
      <c r="U13" s="10">
        <f t="shared" si="18"/>
        <v>45247</v>
      </c>
      <c r="V13" s="10">
        <f t="shared" si="19"/>
        <v>45248</v>
      </c>
      <c r="W13" s="10">
        <f t="shared" si="20"/>
        <v>45249</v>
      </c>
      <c r="X13" s="3"/>
      <c r="Y13" s="13"/>
      <c r="Z13" s="12"/>
    </row>
    <row r="14" spans="1:26" ht="12.75">
      <c r="A14" s="10">
        <f t="shared" si="0"/>
        <v>45187</v>
      </c>
      <c r="B14" s="10">
        <f t="shared" si="1"/>
        <v>45188</v>
      </c>
      <c r="C14" s="10">
        <f t="shared" si="2"/>
        <v>45189</v>
      </c>
      <c r="D14" s="10">
        <f t="shared" si="3"/>
        <v>45190</v>
      </c>
      <c r="E14" s="10">
        <f t="shared" si="4"/>
        <v>45191</v>
      </c>
      <c r="F14" s="10">
        <f t="shared" si="5"/>
        <v>45192</v>
      </c>
      <c r="G14" s="10">
        <f t="shared" si="6"/>
        <v>45193</v>
      </c>
      <c r="H14" s="3"/>
      <c r="I14" s="10">
        <f t="shared" si="7"/>
        <v>45215</v>
      </c>
      <c r="J14" s="10">
        <f t="shared" si="8"/>
        <v>45216</v>
      </c>
      <c r="K14" s="10">
        <f t="shared" si="9"/>
        <v>45217</v>
      </c>
      <c r="L14" s="10">
        <f t="shared" si="10"/>
        <v>45218</v>
      </c>
      <c r="M14" s="10">
        <f t="shared" si="11"/>
        <v>45219</v>
      </c>
      <c r="N14" s="10">
        <f t="shared" si="12"/>
        <v>45220</v>
      </c>
      <c r="O14" s="10">
        <f t="shared" si="13"/>
        <v>45221</v>
      </c>
      <c r="P14" s="3"/>
      <c r="Q14" s="10">
        <f t="shared" si="14"/>
        <v>45250</v>
      </c>
      <c r="R14" s="10">
        <f t="shared" si="15"/>
        <v>45251</v>
      </c>
      <c r="S14" s="10">
        <f t="shared" si="16"/>
        <v>45252</v>
      </c>
      <c r="T14" s="10">
        <f t="shared" si="17"/>
        <v>45253</v>
      </c>
      <c r="U14" s="10">
        <f t="shared" si="18"/>
        <v>45254</v>
      </c>
      <c r="V14" s="10">
        <f t="shared" si="19"/>
        <v>45255</v>
      </c>
      <c r="W14" s="10">
        <f t="shared" si="20"/>
        <v>45256</v>
      </c>
      <c r="X14" s="3"/>
      <c r="Y14" s="13"/>
      <c r="Z14" s="12"/>
    </row>
    <row r="15" spans="1:26" ht="12.75">
      <c r="A15" s="10">
        <f t="shared" si="0"/>
        <v>45194</v>
      </c>
      <c r="B15" s="10">
        <f t="shared" si="1"/>
        <v>45195</v>
      </c>
      <c r="C15" s="10">
        <f t="shared" si="2"/>
        <v>45196</v>
      </c>
      <c r="D15" s="10">
        <f t="shared" si="3"/>
        <v>45197</v>
      </c>
      <c r="E15" s="10">
        <f t="shared" si="4"/>
        <v>45198</v>
      </c>
      <c r="F15" s="10">
        <f t="shared" si="5"/>
        <v>45199</v>
      </c>
      <c r="G15" s="10">
        <f t="shared" si="6"/>
      </c>
      <c r="H15" s="3"/>
      <c r="I15" s="10">
        <f t="shared" si="7"/>
        <v>45222</v>
      </c>
      <c r="J15" s="10">
        <f t="shared" si="8"/>
        <v>45223</v>
      </c>
      <c r="K15" s="10">
        <f t="shared" si="9"/>
        <v>45224</v>
      </c>
      <c r="L15" s="10">
        <f t="shared" si="10"/>
        <v>45225</v>
      </c>
      <c r="M15" s="10">
        <f t="shared" si="11"/>
        <v>45226</v>
      </c>
      <c r="N15" s="10">
        <f t="shared" si="12"/>
        <v>45227</v>
      </c>
      <c r="O15" s="10">
        <f t="shared" si="13"/>
        <v>45228</v>
      </c>
      <c r="P15" s="3"/>
      <c r="Q15" s="10">
        <f t="shared" si="14"/>
        <v>45257</v>
      </c>
      <c r="R15" s="10">
        <f t="shared" si="15"/>
        <v>45258</v>
      </c>
      <c r="S15" s="10">
        <f t="shared" si="16"/>
        <v>45259</v>
      </c>
      <c r="T15" s="10">
        <f t="shared" si="17"/>
        <v>45260</v>
      </c>
      <c r="U15" s="10">
        <f t="shared" si="18"/>
      </c>
      <c r="V15" s="10">
        <f t="shared" si="19"/>
      </c>
      <c r="W15" s="10">
        <f t="shared" si="20"/>
      </c>
      <c r="X15" s="3"/>
      <c r="Y15" s="13"/>
      <c r="Z15" s="12"/>
    </row>
    <row r="16" spans="1:26" ht="12.75">
      <c r="A16" s="10">
        <f t="shared" si="0"/>
      </c>
      <c r="B16" s="10">
        <f t="shared" si="1"/>
      </c>
      <c r="C16" s="10">
        <f t="shared" si="2"/>
      </c>
      <c r="D16" s="10">
        <f t="shared" si="3"/>
      </c>
      <c r="E16" s="10">
        <f t="shared" si="4"/>
      </c>
      <c r="F16" s="10">
        <f t="shared" si="5"/>
      </c>
      <c r="G16" s="10">
        <f t="shared" si="6"/>
      </c>
      <c r="H16" s="3"/>
      <c r="I16" s="10">
        <f t="shared" si="7"/>
        <v>45229</v>
      </c>
      <c r="J16" s="10">
        <f t="shared" si="8"/>
        <v>45230</v>
      </c>
      <c r="K16" s="10">
        <f t="shared" si="9"/>
      </c>
      <c r="L16" s="10">
        <f t="shared" si="10"/>
      </c>
      <c r="M16" s="10">
        <f t="shared" si="11"/>
      </c>
      <c r="N16" s="10">
        <f t="shared" si="12"/>
      </c>
      <c r="O16" s="10">
        <f t="shared" si="13"/>
      </c>
      <c r="P16" s="3"/>
      <c r="Q16" s="10">
        <f t="shared" si="14"/>
      </c>
      <c r="R16" s="10">
        <f t="shared" si="15"/>
      </c>
      <c r="S16" s="10">
        <f t="shared" si="16"/>
      </c>
      <c r="T16" s="10">
        <f t="shared" si="17"/>
      </c>
      <c r="U16" s="10">
        <f t="shared" si="18"/>
      </c>
      <c r="V16" s="10">
        <f t="shared" si="19"/>
      </c>
      <c r="W16" s="10">
        <f t="shared" si="20"/>
      </c>
      <c r="X16" s="3"/>
      <c r="Y16" s="13"/>
      <c r="Z16" s="12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3"/>
      <c r="Z17" s="12"/>
    </row>
    <row r="18" spans="1:26" ht="15.75">
      <c r="A18" s="267">
        <f>DATE(YEAR(Q9),MONTH(Q9)+1,1)</f>
        <v>45261</v>
      </c>
      <c r="B18" s="267"/>
      <c r="C18" s="267"/>
      <c r="D18" s="267"/>
      <c r="E18" s="267"/>
      <c r="F18" s="267"/>
      <c r="G18" s="267"/>
      <c r="H18" s="3"/>
      <c r="I18" s="267">
        <f>DATE(YEAR(A18),MONTH(A18)+1,1)</f>
        <v>45292</v>
      </c>
      <c r="J18" s="267"/>
      <c r="K18" s="267"/>
      <c r="L18" s="267"/>
      <c r="M18" s="267"/>
      <c r="N18" s="267"/>
      <c r="O18" s="267"/>
      <c r="P18" s="3"/>
      <c r="Q18" s="267">
        <f>DATE(YEAR(I18),MONTH(I18)+1,1)</f>
        <v>45323</v>
      </c>
      <c r="R18" s="267"/>
      <c r="S18" s="267"/>
      <c r="T18" s="267"/>
      <c r="U18" s="267"/>
      <c r="V18" s="267"/>
      <c r="W18" s="267"/>
      <c r="X18" s="3"/>
      <c r="Y18" s="13"/>
      <c r="Z18" s="12"/>
    </row>
    <row r="19" spans="1:26" ht="12.75">
      <c r="A19" s="6" t="str">
        <f>$A$10</f>
        <v>lu</v>
      </c>
      <c r="B19" s="7" t="str">
        <f>$B$10</f>
        <v>ma</v>
      </c>
      <c r="C19" s="7" t="str">
        <f>$C$10</f>
        <v>mi</v>
      </c>
      <c r="D19" s="7" t="str">
        <f>$D$10</f>
        <v>ju</v>
      </c>
      <c r="E19" s="7" t="str">
        <f>$E$10</f>
        <v>vi</v>
      </c>
      <c r="F19" s="7" t="str">
        <f>$F$10</f>
        <v>sa</v>
      </c>
      <c r="G19" s="8" t="str">
        <f>$G$10</f>
        <v>do</v>
      </c>
      <c r="H19" s="3"/>
      <c r="I19" s="6" t="str">
        <f>$A$10</f>
        <v>lu</v>
      </c>
      <c r="J19" s="7" t="str">
        <f>$B$10</f>
        <v>ma</v>
      </c>
      <c r="K19" s="7" t="str">
        <f>$C$10</f>
        <v>mi</v>
      </c>
      <c r="L19" s="7" t="str">
        <f>$D$10</f>
        <v>ju</v>
      </c>
      <c r="M19" s="7" t="str">
        <f>$E$10</f>
        <v>vi</v>
      </c>
      <c r="N19" s="7" t="str">
        <f>$F$10</f>
        <v>sa</v>
      </c>
      <c r="O19" s="8" t="str">
        <f>$G$10</f>
        <v>do</v>
      </c>
      <c r="P19" s="3"/>
      <c r="Q19" s="6" t="str">
        <f>$A$10</f>
        <v>lu</v>
      </c>
      <c r="R19" s="7" t="str">
        <f>$B$10</f>
        <v>ma</v>
      </c>
      <c r="S19" s="7" t="str">
        <f>$C$10</f>
        <v>mi</v>
      </c>
      <c r="T19" s="7" t="str">
        <f>$D$10</f>
        <v>ju</v>
      </c>
      <c r="U19" s="7" t="str">
        <f>$E$10</f>
        <v>vi</v>
      </c>
      <c r="V19" s="7" t="str">
        <f>$F$10</f>
        <v>sa</v>
      </c>
      <c r="W19" s="8" t="str">
        <f>$G$10</f>
        <v>do</v>
      </c>
      <c r="X19" s="3"/>
      <c r="Y19" s="13"/>
      <c r="Z19" s="12"/>
    </row>
    <row r="20" spans="1:26" ht="12.75">
      <c r="A20" s="10">
        <f aca="true" t="shared" si="21" ref="A20:A25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</c>
      <c r="B20" s="10">
        <f aca="true" t="shared" si="22" ref="B20:B25">IF(MONTH($A$18)&lt;&gt;MONTH($A$18-(WEEKDAY($A$18,1)-($I$4-1))-IF((WEEKDAY($A$18,1)-($I$4-1))&lt;=0,7,0)+(ROW(B20)-ROW($A$20))*7+(COLUMN(B20)-COLUMN($A$20)+1)),"",$A$18-(WEEKDAY($A$18,1)-($I$4-1))-IF((WEEKDAY($A$18,1)-($I$4-1))&lt;=0,7,0)+(ROW(B20)-ROW($A$20))*7+(COLUMN(B20)-COLUMN($A$20)+1))</f>
      </c>
      <c r="C20" s="10">
        <f aca="true" t="shared" si="23" ref="C20:C25">IF(MONTH($A$18)&lt;&gt;MONTH($A$18-(WEEKDAY($A$18,1)-($I$4-1))-IF((WEEKDAY($A$18,1)-($I$4-1))&lt;=0,7,0)+(ROW(C20)-ROW($A$20))*7+(COLUMN(C20)-COLUMN($A$20)+1)),"",$A$18-(WEEKDAY($A$18,1)-($I$4-1))-IF((WEEKDAY($A$18,1)-($I$4-1))&lt;=0,7,0)+(ROW(C20)-ROW($A$20))*7+(COLUMN(C20)-COLUMN($A$20)+1))</f>
      </c>
      <c r="D20" s="10">
        <f aca="true" t="shared" si="24" ref="D20:D25">IF(MONTH($A$18)&lt;&gt;MONTH($A$18-(WEEKDAY($A$18,1)-($I$4-1))-IF((WEEKDAY($A$18,1)-($I$4-1))&lt;=0,7,0)+(ROW(D20)-ROW($A$20))*7+(COLUMN(D20)-COLUMN($A$20)+1)),"",$A$18-(WEEKDAY($A$18,1)-($I$4-1))-IF((WEEKDAY($A$18,1)-($I$4-1))&lt;=0,7,0)+(ROW(D20)-ROW($A$20))*7+(COLUMN(D20)-COLUMN($A$20)+1))</f>
      </c>
      <c r="E20" s="10">
        <f aca="true" t="shared" si="25" ref="E20:E25">IF(MONTH($A$18)&lt;&gt;MONTH($A$18-(WEEKDAY($A$18,1)-($I$4-1))-IF((WEEKDAY($A$18,1)-($I$4-1))&lt;=0,7,0)+(ROW(E20)-ROW($A$20))*7+(COLUMN(E20)-COLUMN($A$20)+1)),"",$A$18-(WEEKDAY($A$18,1)-($I$4-1))-IF((WEEKDAY($A$18,1)-($I$4-1))&lt;=0,7,0)+(ROW(E20)-ROW($A$20))*7+(COLUMN(E20)-COLUMN($A$20)+1))</f>
        <v>45261</v>
      </c>
      <c r="F20" s="10">
        <f aca="true" t="shared" si="26" ref="F20:F25">IF(MONTH($A$18)&lt;&gt;MONTH($A$18-(WEEKDAY($A$18,1)-($I$4-1))-IF((WEEKDAY($A$18,1)-($I$4-1))&lt;=0,7,0)+(ROW(F20)-ROW($A$20))*7+(COLUMN(F20)-COLUMN($A$20)+1)),"",$A$18-(WEEKDAY($A$18,1)-($I$4-1))-IF((WEEKDAY($A$18,1)-($I$4-1))&lt;=0,7,0)+(ROW(F20)-ROW($A$20))*7+(COLUMN(F20)-COLUMN($A$20)+1))</f>
        <v>45262</v>
      </c>
      <c r="G20" s="10">
        <f aca="true" t="shared" si="27" ref="G20:G25">IF(MONTH($A$18)&lt;&gt;MONTH($A$18-(WEEKDAY($A$18,1)-($I$4-1))-IF((WEEKDAY($A$18,1)-($I$4-1))&lt;=0,7,0)+(ROW(G20)-ROW($A$20))*7+(COLUMN(G20)-COLUMN($A$20)+1)),"",$A$18-(WEEKDAY($A$18,1)-($I$4-1))-IF((WEEKDAY($A$18,1)-($I$4-1))&lt;=0,7,0)+(ROW(G20)-ROW($A$20))*7+(COLUMN(G20)-COLUMN($A$20)+1))</f>
        <v>45263</v>
      </c>
      <c r="H20" s="3"/>
      <c r="I20" s="10">
        <f aca="true" t="shared" si="28" ref="I20:I25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  <v>45292</v>
      </c>
      <c r="J20" s="10">
        <f aca="true" t="shared" si="29" ref="J20:J25">IF(MONTH($I$18)&lt;&gt;MONTH($I$18-(WEEKDAY($I$18,1)-($I$4-1))-IF((WEEKDAY($I$18,1)-($I$4-1))&lt;=0,7,0)+(ROW(J20)-ROW($I$20))*7+(COLUMN(J20)-COLUMN($I$20)+1)),"",$I$18-(WEEKDAY($I$18,1)-($I$4-1))-IF((WEEKDAY($I$18,1)-($I$4-1))&lt;=0,7,0)+(ROW(J20)-ROW($I$20))*7+(COLUMN(J20)-COLUMN($I$20)+1))</f>
        <v>45293</v>
      </c>
      <c r="K20" s="10">
        <f aca="true" t="shared" si="30" ref="K20:K25">IF(MONTH($I$18)&lt;&gt;MONTH($I$18-(WEEKDAY($I$18,1)-($I$4-1))-IF((WEEKDAY($I$18,1)-($I$4-1))&lt;=0,7,0)+(ROW(K20)-ROW($I$20))*7+(COLUMN(K20)-COLUMN($I$20)+1)),"",$I$18-(WEEKDAY($I$18,1)-($I$4-1))-IF((WEEKDAY($I$18,1)-($I$4-1))&lt;=0,7,0)+(ROW(K20)-ROW($I$20))*7+(COLUMN(K20)-COLUMN($I$20)+1))</f>
        <v>45294</v>
      </c>
      <c r="L20" s="10">
        <f aca="true" t="shared" si="31" ref="L20:L25">IF(MONTH($I$18)&lt;&gt;MONTH($I$18-(WEEKDAY($I$18,1)-($I$4-1))-IF((WEEKDAY($I$18,1)-($I$4-1))&lt;=0,7,0)+(ROW(L20)-ROW($I$20))*7+(COLUMN(L20)-COLUMN($I$20)+1)),"",$I$18-(WEEKDAY($I$18,1)-($I$4-1))-IF((WEEKDAY($I$18,1)-($I$4-1))&lt;=0,7,0)+(ROW(L20)-ROW($I$20))*7+(COLUMN(L20)-COLUMN($I$20)+1))</f>
        <v>45295</v>
      </c>
      <c r="M20" s="10">
        <f aca="true" t="shared" si="32" ref="M20:M25">IF(MONTH($I$18)&lt;&gt;MONTH($I$18-(WEEKDAY($I$18,1)-($I$4-1))-IF((WEEKDAY($I$18,1)-($I$4-1))&lt;=0,7,0)+(ROW(M20)-ROW($I$20))*7+(COLUMN(M20)-COLUMN($I$20)+1)),"",$I$18-(WEEKDAY($I$18,1)-($I$4-1))-IF((WEEKDAY($I$18,1)-($I$4-1))&lt;=0,7,0)+(ROW(M20)-ROW($I$20))*7+(COLUMN(M20)-COLUMN($I$20)+1))</f>
        <v>45296</v>
      </c>
      <c r="N20" s="10">
        <f aca="true" t="shared" si="33" ref="N20:N25">IF(MONTH($I$18)&lt;&gt;MONTH($I$18-(WEEKDAY($I$18,1)-($I$4-1))-IF((WEEKDAY($I$18,1)-($I$4-1))&lt;=0,7,0)+(ROW(N20)-ROW($I$20))*7+(COLUMN(N20)-COLUMN($I$20)+1)),"",$I$18-(WEEKDAY($I$18,1)-($I$4-1))-IF((WEEKDAY($I$18,1)-($I$4-1))&lt;=0,7,0)+(ROW(N20)-ROW($I$20))*7+(COLUMN(N20)-COLUMN($I$20)+1))</f>
        <v>45297</v>
      </c>
      <c r="O20" s="10">
        <f aca="true" t="shared" si="34" ref="O20:O25">IF(MONTH($I$18)&lt;&gt;MONTH($I$18-(WEEKDAY($I$18,1)-($I$4-1))-IF((WEEKDAY($I$18,1)-($I$4-1))&lt;=0,7,0)+(ROW(O20)-ROW($I$20))*7+(COLUMN(O20)-COLUMN($I$20)+1)),"",$I$18-(WEEKDAY($I$18,1)-($I$4-1))-IF((WEEKDAY($I$18,1)-($I$4-1))&lt;=0,7,0)+(ROW(O20)-ROW($I$20))*7+(COLUMN(O20)-COLUMN($I$20)+1))</f>
        <v>45298</v>
      </c>
      <c r="P20" s="3"/>
      <c r="Q20" s="10">
        <f aca="true" t="shared" si="35" ref="Q20:Q2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</c>
      <c r="R20" s="10">
        <f aca="true" t="shared" si="36" ref="R20:R25">IF(MONTH($Q$18)&lt;&gt;MONTH($Q$18-(WEEKDAY($Q$18,1)-($I$4-1))-IF((WEEKDAY($Q$18,1)-($I$4-1))&lt;=0,7,0)+(ROW(R20)-ROW($Q$20))*7+(COLUMN(R20)-COLUMN($Q$20)+1)),"",$Q$18-(WEEKDAY($Q$18,1)-($I$4-1))-IF((WEEKDAY($Q$18,1)-($I$4-1))&lt;=0,7,0)+(ROW(R20)-ROW($Q$20))*7+(COLUMN(R20)-COLUMN($Q$20)+1))</f>
      </c>
      <c r="S20" s="10">
        <f aca="true" t="shared" si="37" ref="S20:S25">IF(MONTH($Q$18)&lt;&gt;MONTH($Q$18-(WEEKDAY($Q$18,1)-($I$4-1))-IF((WEEKDAY($Q$18,1)-($I$4-1))&lt;=0,7,0)+(ROW(S20)-ROW($Q$20))*7+(COLUMN(S20)-COLUMN($Q$20)+1)),"",$Q$18-(WEEKDAY($Q$18,1)-($I$4-1))-IF((WEEKDAY($Q$18,1)-($I$4-1))&lt;=0,7,0)+(ROW(S20)-ROW($Q$20))*7+(COLUMN(S20)-COLUMN($Q$20)+1))</f>
      </c>
      <c r="T20" s="10">
        <f aca="true" t="shared" si="38" ref="T20:T25">IF(MONTH($Q$18)&lt;&gt;MONTH($Q$18-(WEEKDAY($Q$18,1)-($I$4-1))-IF((WEEKDAY($Q$18,1)-($I$4-1))&lt;=0,7,0)+(ROW(T20)-ROW($Q$20))*7+(COLUMN(T20)-COLUMN($Q$20)+1)),"",$Q$18-(WEEKDAY($Q$18,1)-($I$4-1))-IF((WEEKDAY($Q$18,1)-($I$4-1))&lt;=0,7,0)+(ROW(T20)-ROW($Q$20))*7+(COLUMN(T20)-COLUMN($Q$20)+1))</f>
        <v>45323</v>
      </c>
      <c r="U20" s="10">
        <f aca="true" t="shared" si="39" ref="U20:U25">IF(MONTH($Q$18)&lt;&gt;MONTH($Q$18-(WEEKDAY($Q$18,1)-($I$4-1))-IF((WEEKDAY($Q$18,1)-($I$4-1))&lt;=0,7,0)+(ROW(U20)-ROW($Q$20))*7+(COLUMN(U20)-COLUMN($Q$20)+1)),"",$Q$18-(WEEKDAY($Q$18,1)-($I$4-1))-IF((WEEKDAY($Q$18,1)-($I$4-1))&lt;=0,7,0)+(ROW(U20)-ROW($Q$20))*7+(COLUMN(U20)-COLUMN($Q$20)+1))</f>
        <v>45324</v>
      </c>
      <c r="V20" s="10">
        <f aca="true" t="shared" si="40" ref="V20:V25">IF(MONTH($Q$18)&lt;&gt;MONTH($Q$18-(WEEKDAY($Q$18,1)-($I$4-1))-IF((WEEKDAY($Q$18,1)-($I$4-1))&lt;=0,7,0)+(ROW(V20)-ROW($Q$20))*7+(COLUMN(V20)-COLUMN($Q$20)+1)),"",$Q$18-(WEEKDAY($Q$18,1)-($I$4-1))-IF((WEEKDAY($Q$18,1)-($I$4-1))&lt;=0,7,0)+(ROW(V20)-ROW($Q$20))*7+(COLUMN(V20)-COLUMN($Q$20)+1))</f>
        <v>45325</v>
      </c>
      <c r="W20" s="10">
        <f aca="true" t="shared" si="41" ref="W20:W25">IF(MONTH($Q$18)&lt;&gt;MONTH($Q$18-(WEEKDAY($Q$18,1)-($I$4-1))-IF((WEEKDAY($Q$18,1)-($I$4-1))&lt;=0,7,0)+(ROW(W20)-ROW($Q$20))*7+(COLUMN(W20)-COLUMN($Q$20)+1)),"",$Q$18-(WEEKDAY($Q$18,1)-($I$4-1))-IF((WEEKDAY($Q$18,1)-($I$4-1))&lt;=0,7,0)+(ROW(W20)-ROW($Q$20))*7+(COLUMN(W20)-COLUMN($Q$20)+1))</f>
        <v>45326</v>
      </c>
      <c r="X20" s="3"/>
      <c r="Y20" s="13"/>
      <c r="Z20" s="12"/>
    </row>
    <row r="21" spans="1:26" ht="12.75">
      <c r="A21" s="10">
        <f t="shared" si="21"/>
        <v>45264</v>
      </c>
      <c r="B21" s="10">
        <f t="shared" si="22"/>
        <v>45265</v>
      </c>
      <c r="C21" s="10">
        <f t="shared" si="23"/>
        <v>45266</v>
      </c>
      <c r="D21" s="10">
        <f t="shared" si="24"/>
        <v>45267</v>
      </c>
      <c r="E21" s="10">
        <f t="shared" si="25"/>
        <v>45268</v>
      </c>
      <c r="F21" s="10">
        <f t="shared" si="26"/>
        <v>45269</v>
      </c>
      <c r="G21" s="10">
        <f t="shared" si="27"/>
        <v>45270</v>
      </c>
      <c r="H21" s="3"/>
      <c r="I21" s="10">
        <f t="shared" si="28"/>
        <v>45299</v>
      </c>
      <c r="J21" s="10">
        <f t="shared" si="29"/>
        <v>45300</v>
      </c>
      <c r="K21" s="10">
        <f t="shared" si="30"/>
        <v>45301</v>
      </c>
      <c r="L21" s="10">
        <f t="shared" si="31"/>
        <v>45302</v>
      </c>
      <c r="M21" s="10">
        <f t="shared" si="32"/>
        <v>45303</v>
      </c>
      <c r="N21" s="10">
        <f t="shared" si="33"/>
        <v>45304</v>
      </c>
      <c r="O21" s="10">
        <f t="shared" si="34"/>
        <v>45305</v>
      </c>
      <c r="P21" s="3"/>
      <c r="Q21" s="10">
        <f t="shared" si="35"/>
        <v>45327</v>
      </c>
      <c r="R21" s="10">
        <f t="shared" si="36"/>
        <v>45328</v>
      </c>
      <c r="S21" s="10">
        <f t="shared" si="37"/>
        <v>45329</v>
      </c>
      <c r="T21" s="10">
        <f t="shared" si="38"/>
        <v>45330</v>
      </c>
      <c r="U21" s="10">
        <f t="shared" si="39"/>
        <v>45331</v>
      </c>
      <c r="V21" s="10">
        <f t="shared" si="40"/>
        <v>45332</v>
      </c>
      <c r="W21" s="10">
        <f t="shared" si="41"/>
        <v>45333</v>
      </c>
      <c r="X21" s="3"/>
      <c r="Y21" s="13"/>
      <c r="Z21" s="12"/>
    </row>
    <row r="22" spans="1:26" ht="12.75">
      <c r="A22" s="10">
        <f t="shared" si="21"/>
        <v>45271</v>
      </c>
      <c r="B22" s="10">
        <f t="shared" si="22"/>
        <v>45272</v>
      </c>
      <c r="C22" s="10">
        <f t="shared" si="23"/>
        <v>45273</v>
      </c>
      <c r="D22" s="10">
        <f t="shared" si="24"/>
        <v>45274</v>
      </c>
      <c r="E22" s="10">
        <f t="shared" si="25"/>
        <v>45275</v>
      </c>
      <c r="F22" s="10">
        <f t="shared" si="26"/>
        <v>45276</v>
      </c>
      <c r="G22" s="10">
        <f t="shared" si="27"/>
        <v>45277</v>
      </c>
      <c r="H22" s="3"/>
      <c r="I22" s="10">
        <f t="shared" si="28"/>
        <v>45306</v>
      </c>
      <c r="J22" s="10">
        <f t="shared" si="29"/>
        <v>45307</v>
      </c>
      <c r="K22" s="10">
        <f t="shared" si="30"/>
        <v>45308</v>
      </c>
      <c r="L22" s="10">
        <f t="shared" si="31"/>
        <v>45309</v>
      </c>
      <c r="M22" s="10">
        <f t="shared" si="32"/>
        <v>45310</v>
      </c>
      <c r="N22" s="10">
        <f t="shared" si="33"/>
        <v>45311</v>
      </c>
      <c r="O22" s="10">
        <f t="shared" si="34"/>
        <v>45312</v>
      </c>
      <c r="P22" s="3"/>
      <c r="Q22" s="10">
        <f t="shared" si="35"/>
        <v>45334</v>
      </c>
      <c r="R22" s="10">
        <f t="shared" si="36"/>
        <v>45335</v>
      </c>
      <c r="S22" s="10">
        <f t="shared" si="37"/>
        <v>45336</v>
      </c>
      <c r="T22" s="10">
        <f t="shared" si="38"/>
        <v>45337</v>
      </c>
      <c r="U22" s="10">
        <f t="shared" si="39"/>
        <v>45338</v>
      </c>
      <c r="V22" s="10">
        <f t="shared" si="40"/>
        <v>45339</v>
      </c>
      <c r="W22" s="10">
        <f t="shared" si="41"/>
        <v>45340</v>
      </c>
      <c r="X22" s="3"/>
      <c r="Y22" s="13"/>
      <c r="Z22" s="12"/>
    </row>
    <row r="23" spans="1:26" ht="12.75">
      <c r="A23" s="10">
        <f t="shared" si="21"/>
        <v>45278</v>
      </c>
      <c r="B23" s="10">
        <f t="shared" si="22"/>
        <v>45279</v>
      </c>
      <c r="C23" s="10">
        <f t="shared" si="23"/>
        <v>45280</v>
      </c>
      <c r="D23" s="10">
        <f t="shared" si="24"/>
        <v>45281</v>
      </c>
      <c r="E23" s="10">
        <f t="shared" si="25"/>
        <v>45282</v>
      </c>
      <c r="F23" s="10">
        <f t="shared" si="26"/>
        <v>45283</v>
      </c>
      <c r="G23" s="10">
        <f t="shared" si="27"/>
        <v>45284</v>
      </c>
      <c r="H23" s="3"/>
      <c r="I23" s="10">
        <f t="shared" si="28"/>
        <v>45313</v>
      </c>
      <c r="J23" s="10">
        <f t="shared" si="29"/>
        <v>45314</v>
      </c>
      <c r="K23" s="10">
        <f t="shared" si="30"/>
        <v>45315</v>
      </c>
      <c r="L23" s="10">
        <f t="shared" si="31"/>
        <v>45316</v>
      </c>
      <c r="M23" s="10">
        <f t="shared" si="32"/>
        <v>45317</v>
      </c>
      <c r="N23" s="10">
        <f t="shared" si="33"/>
        <v>45318</v>
      </c>
      <c r="O23" s="10">
        <f t="shared" si="34"/>
        <v>45319</v>
      </c>
      <c r="P23" s="3"/>
      <c r="Q23" s="10">
        <f t="shared" si="35"/>
        <v>45341</v>
      </c>
      <c r="R23" s="10">
        <f t="shared" si="36"/>
        <v>45342</v>
      </c>
      <c r="S23" s="10">
        <f t="shared" si="37"/>
        <v>45343</v>
      </c>
      <c r="T23" s="10">
        <f t="shared" si="38"/>
        <v>45344</v>
      </c>
      <c r="U23" s="10">
        <f t="shared" si="39"/>
        <v>45345</v>
      </c>
      <c r="V23" s="10">
        <f t="shared" si="40"/>
        <v>45346</v>
      </c>
      <c r="W23" s="10">
        <f t="shared" si="41"/>
        <v>45347</v>
      </c>
      <c r="X23" s="3"/>
      <c r="Y23" s="13"/>
      <c r="Z23" s="12"/>
    </row>
    <row r="24" spans="1:26" ht="12.75">
      <c r="A24" s="10">
        <f t="shared" si="21"/>
        <v>45285</v>
      </c>
      <c r="B24" s="10">
        <f t="shared" si="22"/>
        <v>45286</v>
      </c>
      <c r="C24" s="10">
        <f t="shared" si="23"/>
        <v>45287</v>
      </c>
      <c r="D24" s="10">
        <f t="shared" si="24"/>
        <v>45288</v>
      </c>
      <c r="E24" s="10">
        <f t="shared" si="25"/>
        <v>45289</v>
      </c>
      <c r="F24" s="10">
        <f t="shared" si="26"/>
        <v>45290</v>
      </c>
      <c r="G24" s="10">
        <f t="shared" si="27"/>
        <v>45291</v>
      </c>
      <c r="H24" s="3"/>
      <c r="I24" s="10">
        <f t="shared" si="28"/>
        <v>45320</v>
      </c>
      <c r="J24" s="10">
        <f t="shared" si="29"/>
        <v>45321</v>
      </c>
      <c r="K24" s="10">
        <f t="shared" si="30"/>
        <v>45322</v>
      </c>
      <c r="L24" s="10">
        <f t="shared" si="31"/>
      </c>
      <c r="M24" s="10">
        <f t="shared" si="32"/>
      </c>
      <c r="N24" s="10">
        <f t="shared" si="33"/>
      </c>
      <c r="O24" s="10">
        <f t="shared" si="34"/>
      </c>
      <c r="P24" s="3"/>
      <c r="Q24" s="10">
        <f t="shared" si="35"/>
        <v>45348</v>
      </c>
      <c r="R24" s="10">
        <f t="shared" si="36"/>
        <v>45349</v>
      </c>
      <c r="S24" s="10">
        <f t="shared" si="37"/>
        <v>45350</v>
      </c>
      <c r="T24" s="10">
        <f t="shared" si="38"/>
        <v>45351</v>
      </c>
      <c r="U24" s="10">
        <f t="shared" si="39"/>
      </c>
      <c r="V24" s="10">
        <f t="shared" si="40"/>
      </c>
      <c r="W24" s="10">
        <f t="shared" si="41"/>
      </c>
      <c r="X24" s="3"/>
      <c r="Y24" s="13"/>
      <c r="Z24" s="12"/>
    </row>
    <row r="25" spans="1:26" ht="12.75">
      <c r="A25" s="10">
        <f t="shared" si="21"/>
      </c>
      <c r="B25" s="10">
        <f t="shared" si="22"/>
      </c>
      <c r="C25" s="10">
        <f t="shared" si="23"/>
      </c>
      <c r="D25" s="10">
        <f t="shared" si="24"/>
      </c>
      <c r="E25" s="10">
        <f t="shared" si="25"/>
      </c>
      <c r="F25" s="10">
        <f t="shared" si="26"/>
      </c>
      <c r="G25" s="10">
        <f t="shared" si="27"/>
      </c>
      <c r="H25" s="3"/>
      <c r="I25" s="10">
        <f t="shared" si="28"/>
      </c>
      <c r="J25" s="10">
        <f t="shared" si="29"/>
      </c>
      <c r="K25" s="10">
        <f t="shared" si="30"/>
      </c>
      <c r="L25" s="10">
        <f t="shared" si="31"/>
      </c>
      <c r="M25" s="10">
        <f t="shared" si="32"/>
      </c>
      <c r="N25" s="10">
        <f t="shared" si="33"/>
      </c>
      <c r="O25" s="10">
        <f t="shared" si="34"/>
      </c>
      <c r="P25" s="3"/>
      <c r="Q25" s="10">
        <f t="shared" si="35"/>
      </c>
      <c r="R25" s="10">
        <f t="shared" si="36"/>
      </c>
      <c r="S25" s="10">
        <f t="shared" si="37"/>
      </c>
      <c r="T25" s="10">
        <f t="shared" si="38"/>
      </c>
      <c r="U25" s="10">
        <f t="shared" si="39"/>
      </c>
      <c r="V25" s="10">
        <f t="shared" si="40"/>
      </c>
      <c r="W25" s="10">
        <f t="shared" si="41"/>
      </c>
      <c r="X25" s="3"/>
      <c r="Y25" s="13"/>
      <c r="Z25" s="12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3"/>
      <c r="Z26" s="12"/>
    </row>
    <row r="27" spans="1:26" ht="15.75">
      <c r="A27" s="267">
        <f>DATE(YEAR(Q18),MONTH(Q18)+1,1)</f>
        <v>45352</v>
      </c>
      <c r="B27" s="267"/>
      <c r="C27" s="267"/>
      <c r="D27" s="267"/>
      <c r="E27" s="267"/>
      <c r="F27" s="267"/>
      <c r="G27" s="267"/>
      <c r="H27" s="3"/>
      <c r="I27" s="267">
        <f>DATE(YEAR(A27),MONTH(A27)+1,1)</f>
        <v>45383</v>
      </c>
      <c r="J27" s="267"/>
      <c r="K27" s="267"/>
      <c r="L27" s="267"/>
      <c r="M27" s="267"/>
      <c r="N27" s="267"/>
      <c r="O27" s="267"/>
      <c r="P27" s="3"/>
      <c r="Q27" s="267">
        <f>DATE(YEAR(I27),MONTH(I27)+1,1)</f>
        <v>45413</v>
      </c>
      <c r="R27" s="267"/>
      <c r="S27" s="267"/>
      <c r="T27" s="267"/>
      <c r="U27" s="267"/>
      <c r="V27" s="267"/>
      <c r="W27" s="267"/>
      <c r="X27" s="3"/>
      <c r="Y27" s="13"/>
      <c r="Z27" s="12"/>
    </row>
    <row r="28" spans="1:26" ht="12.75">
      <c r="A28" s="6" t="str">
        <f>$A$10</f>
        <v>lu</v>
      </c>
      <c r="B28" s="7" t="str">
        <f>$B$10</f>
        <v>ma</v>
      </c>
      <c r="C28" s="7" t="str">
        <f>$C$10</f>
        <v>mi</v>
      </c>
      <c r="D28" s="7" t="str">
        <f>$D$10</f>
        <v>ju</v>
      </c>
      <c r="E28" s="7" t="str">
        <f>$E$10</f>
        <v>vi</v>
      </c>
      <c r="F28" s="7" t="str">
        <f>$F$10</f>
        <v>sa</v>
      </c>
      <c r="G28" s="8" t="str">
        <f>$G$10</f>
        <v>do</v>
      </c>
      <c r="H28" s="3"/>
      <c r="I28" s="6" t="str">
        <f>$A$10</f>
        <v>lu</v>
      </c>
      <c r="J28" s="7" t="str">
        <f>$B$10</f>
        <v>ma</v>
      </c>
      <c r="K28" s="7" t="str">
        <f>$C$10</f>
        <v>mi</v>
      </c>
      <c r="L28" s="7" t="str">
        <f>$D$10</f>
        <v>ju</v>
      </c>
      <c r="M28" s="7" t="str">
        <f>$E$10</f>
        <v>vi</v>
      </c>
      <c r="N28" s="7" t="str">
        <f>$F$10</f>
        <v>sa</v>
      </c>
      <c r="O28" s="8" t="str">
        <f>$G$10</f>
        <v>do</v>
      </c>
      <c r="P28" s="3"/>
      <c r="Q28" s="6" t="str">
        <f>$A$10</f>
        <v>lu</v>
      </c>
      <c r="R28" s="7" t="str">
        <f>$B$10</f>
        <v>ma</v>
      </c>
      <c r="S28" s="7" t="str">
        <f>$C$10</f>
        <v>mi</v>
      </c>
      <c r="T28" s="7" t="str">
        <f>$D$10</f>
        <v>ju</v>
      </c>
      <c r="U28" s="7" t="str">
        <f>$E$10</f>
        <v>vi</v>
      </c>
      <c r="V28" s="7" t="str">
        <f>$F$10</f>
        <v>sa</v>
      </c>
      <c r="W28" s="8" t="str">
        <f>$G$10</f>
        <v>do</v>
      </c>
      <c r="X28" s="3"/>
      <c r="Y28" s="13"/>
      <c r="Z28" s="12"/>
    </row>
    <row r="29" spans="1:26" ht="12.75">
      <c r="A29" s="10">
        <f aca="true" t="shared" si="42" ref="A29:A34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</c>
      <c r="B29" s="10">
        <f aca="true" t="shared" si="43" ref="B29:B34">IF(MONTH($A$27)&lt;&gt;MONTH($A$27-(WEEKDAY($A$27,1)-($I$4-1))-IF((WEEKDAY($A$27,1)-($I$4-1))&lt;=0,7,0)+(ROW(B29)-ROW($A$29))*7+(COLUMN(B29)-COLUMN($A$29)+1)),"",$A$27-(WEEKDAY($A$27,1)-($I$4-1))-IF((WEEKDAY($A$27,1)-($I$4-1))&lt;=0,7,0)+(ROW(B29)-ROW($A$29))*7+(COLUMN(B29)-COLUMN($A$29)+1))</f>
      </c>
      <c r="C29" s="10">
        <f aca="true" t="shared" si="44" ref="C29:C34">IF(MONTH($A$27)&lt;&gt;MONTH($A$27-(WEEKDAY($A$27,1)-($I$4-1))-IF((WEEKDAY($A$27,1)-($I$4-1))&lt;=0,7,0)+(ROW(C29)-ROW($A$29))*7+(COLUMN(C29)-COLUMN($A$29)+1)),"",$A$27-(WEEKDAY($A$27,1)-($I$4-1))-IF((WEEKDAY($A$27,1)-($I$4-1))&lt;=0,7,0)+(ROW(C29)-ROW($A$29))*7+(COLUMN(C29)-COLUMN($A$29)+1))</f>
      </c>
      <c r="D29" s="10">
        <f aca="true" t="shared" si="45" ref="D29:D34">IF(MONTH($A$27)&lt;&gt;MONTH($A$27-(WEEKDAY($A$27,1)-($I$4-1))-IF((WEEKDAY($A$27,1)-($I$4-1))&lt;=0,7,0)+(ROW(D29)-ROW($A$29))*7+(COLUMN(D29)-COLUMN($A$29)+1)),"",$A$27-(WEEKDAY($A$27,1)-($I$4-1))-IF((WEEKDAY($A$27,1)-($I$4-1))&lt;=0,7,0)+(ROW(D29)-ROW($A$29))*7+(COLUMN(D29)-COLUMN($A$29)+1))</f>
      </c>
      <c r="E29" s="10">
        <f aca="true" t="shared" si="46" ref="E29:E34">IF(MONTH($A$27)&lt;&gt;MONTH($A$27-(WEEKDAY($A$27,1)-($I$4-1))-IF((WEEKDAY($A$27,1)-($I$4-1))&lt;=0,7,0)+(ROW(E29)-ROW($A$29))*7+(COLUMN(E29)-COLUMN($A$29)+1)),"",$A$27-(WEEKDAY($A$27,1)-($I$4-1))-IF((WEEKDAY($A$27,1)-($I$4-1))&lt;=0,7,0)+(ROW(E29)-ROW($A$29))*7+(COLUMN(E29)-COLUMN($A$29)+1))</f>
        <v>45352</v>
      </c>
      <c r="F29" s="10">
        <f aca="true" t="shared" si="47" ref="F29:F34">IF(MONTH($A$27)&lt;&gt;MONTH($A$27-(WEEKDAY($A$27,1)-($I$4-1))-IF((WEEKDAY($A$27,1)-($I$4-1))&lt;=0,7,0)+(ROW(F29)-ROW($A$29))*7+(COLUMN(F29)-COLUMN($A$29)+1)),"",$A$27-(WEEKDAY($A$27,1)-($I$4-1))-IF((WEEKDAY($A$27,1)-($I$4-1))&lt;=0,7,0)+(ROW(F29)-ROW($A$29))*7+(COLUMN(F29)-COLUMN($A$29)+1))</f>
        <v>45353</v>
      </c>
      <c r="G29" s="10">
        <f aca="true" t="shared" si="48" ref="G29:G34">IF(MONTH($A$27)&lt;&gt;MONTH($A$27-(WEEKDAY($A$27,1)-($I$4-1))-IF((WEEKDAY($A$27,1)-($I$4-1))&lt;=0,7,0)+(ROW(G29)-ROW($A$29))*7+(COLUMN(G29)-COLUMN($A$29)+1)),"",$A$27-(WEEKDAY($A$27,1)-($I$4-1))-IF((WEEKDAY($A$27,1)-($I$4-1))&lt;=0,7,0)+(ROW(G29)-ROW($A$29))*7+(COLUMN(G29)-COLUMN($A$29)+1))</f>
        <v>45354</v>
      </c>
      <c r="H29" s="3"/>
      <c r="I29" s="10">
        <f aca="true" t="shared" si="49" ref="I29:I34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>45383</v>
      </c>
      <c r="J29" s="10">
        <f aca="true" t="shared" si="50" ref="J29:J34">IF(MONTH($I$27)&lt;&gt;MONTH($I$27-(WEEKDAY($I$27,1)-($I$4-1))-IF((WEEKDAY($I$27,1)-($I$4-1))&lt;=0,7,0)+(ROW(J29)-ROW($I$29))*7+(COLUMN(J29)-COLUMN($I$29)+1)),"",$I$27-(WEEKDAY($I$27,1)-($I$4-1))-IF((WEEKDAY($I$27,1)-($I$4-1))&lt;=0,7,0)+(ROW(J29)-ROW($I$29))*7+(COLUMN(J29)-COLUMN($I$29)+1))</f>
        <v>45384</v>
      </c>
      <c r="K29" s="10">
        <f aca="true" t="shared" si="51" ref="K29:K34">IF(MONTH($I$27)&lt;&gt;MONTH($I$27-(WEEKDAY($I$27,1)-($I$4-1))-IF((WEEKDAY($I$27,1)-($I$4-1))&lt;=0,7,0)+(ROW(K29)-ROW($I$29))*7+(COLUMN(K29)-COLUMN($I$29)+1)),"",$I$27-(WEEKDAY($I$27,1)-($I$4-1))-IF((WEEKDAY($I$27,1)-($I$4-1))&lt;=0,7,0)+(ROW(K29)-ROW($I$29))*7+(COLUMN(K29)-COLUMN($I$29)+1))</f>
        <v>45385</v>
      </c>
      <c r="L29" s="10">
        <f aca="true" t="shared" si="52" ref="L29:L34">IF(MONTH($I$27)&lt;&gt;MONTH($I$27-(WEEKDAY($I$27,1)-($I$4-1))-IF((WEEKDAY($I$27,1)-($I$4-1))&lt;=0,7,0)+(ROW(L29)-ROW($I$29))*7+(COLUMN(L29)-COLUMN($I$29)+1)),"",$I$27-(WEEKDAY($I$27,1)-($I$4-1))-IF((WEEKDAY($I$27,1)-($I$4-1))&lt;=0,7,0)+(ROW(L29)-ROW($I$29))*7+(COLUMN(L29)-COLUMN($I$29)+1))</f>
        <v>45386</v>
      </c>
      <c r="M29" s="10">
        <f aca="true" t="shared" si="53" ref="M29:M34">IF(MONTH($I$27)&lt;&gt;MONTH($I$27-(WEEKDAY($I$27,1)-($I$4-1))-IF((WEEKDAY($I$27,1)-($I$4-1))&lt;=0,7,0)+(ROW(M29)-ROW($I$29))*7+(COLUMN(M29)-COLUMN($I$29)+1)),"",$I$27-(WEEKDAY($I$27,1)-($I$4-1))-IF((WEEKDAY($I$27,1)-($I$4-1))&lt;=0,7,0)+(ROW(M29)-ROW($I$29))*7+(COLUMN(M29)-COLUMN($I$29)+1))</f>
        <v>45387</v>
      </c>
      <c r="N29" s="10">
        <f aca="true" t="shared" si="54" ref="N29:N34">IF(MONTH($I$27)&lt;&gt;MONTH($I$27-(WEEKDAY($I$27,1)-($I$4-1))-IF((WEEKDAY($I$27,1)-($I$4-1))&lt;=0,7,0)+(ROW(N29)-ROW($I$29))*7+(COLUMN(N29)-COLUMN($I$29)+1)),"",$I$27-(WEEKDAY($I$27,1)-($I$4-1))-IF((WEEKDAY($I$27,1)-($I$4-1))&lt;=0,7,0)+(ROW(N29)-ROW($I$29))*7+(COLUMN(N29)-COLUMN($I$29)+1))</f>
        <v>45388</v>
      </c>
      <c r="O29" s="10">
        <f aca="true" t="shared" si="55" ref="O29:O34">IF(MONTH($I$27)&lt;&gt;MONTH($I$27-(WEEKDAY($I$27,1)-($I$4-1))-IF((WEEKDAY($I$27,1)-($I$4-1))&lt;=0,7,0)+(ROW(O29)-ROW($I$29))*7+(COLUMN(O29)-COLUMN($I$29)+1)),"",$I$27-(WEEKDAY($I$27,1)-($I$4-1))-IF((WEEKDAY($I$27,1)-($I$4-1))&lt;=0,7,0)+(ROW(O29)-ROW($I$29))*7+(COLUMN(O29)-COLUMN($I$29)+1))</f>
        <v>45389</v>
      </c>
      <c r="P29" s="3"/>
      <c r="Q29" s="10">
        <f aca="true" t="shared" si="56" ref="Q29:Q34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</c>
      <c r="R29" s="10">
        <f aca="true" t="shared" si="57" ref="R29:R34">IF(MONTH($Q$27)&lt;&gt;MONTH($Q$27-(WEEKDAY($Q$27,1)-($I$4-1))-IF((WEEKDAY($Q$27,1)-($I$4-1))&lt;=0,7,0)+(ROW(R29)-ROW($Q$29))*7+(COLUMN(R29)-COLUMN($Q$29)+1)),"",$Q$27-(WEEKDAY($Q$27,1)-($I$4-1))-IF((WEEKDAY($Q$27,1)-($I$4-1))&lt;=0,7,0)+(ROW(R29)-ROW($Q$29))*7+(COLUMN(R29)-COLUMN($Q$29)+1))</f>
      </c>
      <c r="S29" s="10">
        <f aca="true" t="shared" si="58" ref="S29:S34">IF(MONTH($Q$27)&lt;&gt;MONTH($Q$27-(WEEKDAY($Q$27,1)-($I$4-1))-IF((WEEKDAY($Q$27,1)-($I$4-1))&lt;=0,7,0)+(ROW(S29)-ROW($Q$29))*7+(COLUMN(S29)-COLUMN($Q$29)+1)),"",$Q$27-(WEEKDAY($Q$27,1)-($I$4-1))-IF((WEEKDAY($Q$27,1)-($I$4-1))&lt;=0,7,0)+(ROW(S29)-ROW($Q$29))*7+(COLUMN(S29)-COLUMN($Q$29)+1))</f>
        <v>45413</v>
      </c>
      <c r="T29" s="10">
        <f aca="true" t="shared" si="59" ref="T29:T34">IF(MONTH($Q$27)&lt;&gt;MONTH($Q$27-(WEEKDAY($Q$27,1)-($I$4-1))-IF((WEEKDAY($Q$27,1)-($I$4-1))&lt;=0,7,0)+(ROW(T29)-ROW($Q$29))*7+(COLUMN(T29)-COLUMN($Q$29)+1)),"",$Q$27-(WEEKDAY($Q$27,1)-($I$4-1))-IF((WEEKDAY($Q$27,1)-($I$4-1))&lt;=0,7,0)+(ROW(T29)-ROW($Q$29))*7+(COLUMN(T29)-COLUMN($Q$29)+1))</f>
        <v>45414</v>
      </c>
      <c r="U29" s="10">
        <f aca="true" t="shared" si="60" ref="U29:U34">IF(MONTH($Q$27)&lt;&gt;MONTH($Q$27-(WEEKDAY($Q$27,1)-($I$4-1))-IF((WEEKDAY($Q$27,1)-($I$4-1))&lt;=0,7,0)+(ROW(U29)-ROW($Q$29))*7+(COLUMN(U29)-COLUMN($Q$29)+1)),"",$Q$27-(WEEKDAY($Q$27,1)-($I$4-1))-IF((WEEKDAY($Q$27,1)-($I$4-1))&lt;=0,7,0)+(ROW(U29)-ROW($Q$29))*7+(COLUMN(U29)-COLUMN($Q$29)+1))</f>
        <v>45415</v>
      </c>
      <c r="V29" s="10">
        <f aca="true" t="shared" si="61" ref="V29:V34">IF(MONTH($Q$27)&lt;&gt;MONTH($Q$27-(WEEKDAY($Q$27,1)-($I$4-1))-IF((WEEKDAY($Q$27,1)-($I$4-1))&lt;=0,7,0)+(ROW(V29)-ROW($Q$29))*7+(COLUMN(V29)-COLUMN($Q$29)+1)),"",$Q$27-(WEEKDAY($Q$27,1)-($I$4-1))-IF((WEEKDAY($Q$27,1)-($I$4-1))&lt;=0,7,0)+(ROW(V29)-ROW($Q$29))*7+(COLUMN(V29)-COLUMN($Q$29)+1))</f>
        <v>45416</v>
      </c>
      <c r="W29" s="10">
        <f aca="true" t="shared" si="62" ref="W29:W34">IF(MONTH($Q$27)&lt;&gt;MONTH($Q$27-(WEEKDAY($Q$27,1)-($I$4-1))-IF((WEEKDAY($Q$27,1)-($I$4-1))&lt;=0,7,0)+(ROW(W29)-ROW($Q$29))*7+(COLUMN(W29)-COLUMN($Q$29)+1)),"",$Q$27-(WEEKDAY($Q$27,1)-($I$4-1))-IF((WEEKDAY($Q$27,1)-($I$4-1))&lt;=0,7,0)+(ROW(W29)-ROW($Q$29))*7+(COLUMN(W29)-COLUMN($Q$29)+1))</f>
        <v>45417</v>
      </c>
      <c r="X29" s="3"/>
      <c r="Y29" s="13"/>
      <c r="Z29" s="12"/>
    </row>
    <row r="30" spans="1:26" ht="12.75">
      <c r="A30" s="10">
        <f t="shared" si="42"/>
        <v>45355</v>
      </c>
      <c r="B30" s="10">
        <f t="shared" si="43"/>
        <v>45356</v>
      </c>
      <c r="C30" s="10">
        <f t="shared" si="44"/>
        <v>45357</v>
      </c>
      <c r="D30" s="10">
        <f t="shared" si="45"/>
        <v>45358</v>
      </c>
      <c r="E30" s="10">
        <f t="shared" si="46"/>
        <v>45359</v>
      </c>
      <c r="F30" s="10">
        <f t="shared" si="47"/>
        <v>45360</v>
      </c>
      <c r="G30" s="10">
        <f t="shared" si="48"/>
        <v>45361</v>
      </c>
      <c r="H30" s="3"/>
      <c r="I30" s="10">
        <f t="shared" si="49"/>
        <v>45390</v>
      </c>
      <c r="J30" s="10">
        <f t="shared" si="50"/>
        <v>45391</v>
      </c>
      <c r="K30" s="10">
        <f t="shared" si="51"/>
        <v>45392</v>
      </c>
      <c r="L30" s="10">
        <f t="shared" si="52"/>
        <v>45393</v>
      </c>
      <c r="M30" s="10">
        <f t="shared" si="53"/>
        <v>45394</v>
      </c>
      <c r="N30" s="10">
        <f t="shared" si="54"/>
        <v>45395</v>
      </c>
      <c r="O30" s="10">
        <f t="shared" si="55"/>
        <v>45396</v>
      </c>
      <c r="P30" s="3"/>
      <c r="Q30" s="10">
        <f t="shared" si="56"/>
        <v>45418</v>
      </c>
      <c r="R30" s="10">
        <f t="shared" si="57"/>
        <v>45419</v>
      </c>
      <c r="S30" s="10">
        <f t="shared" si="58"/>
        <v>45420</v>
      </c>
      <c r="T30" s="10">
        <f t="shared" si="59"/>
        <v>45421</v>
      </c>
      <c r="U30" s="10">
        <f t="shared" si="60"/>
        <v>45422</v>
      </c>
      <c r="V30" s="10">
        <f t="shared" si="61"/>
        <v>45423</v>
      </c>
      <c r="W30" s="10">
        <f t="shared" si="62"/>
        <v>45424</v>
      </c>
      <c r="X30" s="3"/>
      <c r="Y30" s="13"/>
      <c r="Z30" s="12"/>
    </row>
    <row r="31" spans="1:26" ht="12.75">
      <c r="A31" s="10">
        <f t="shared" si="42"/>
        <v>45362</v>
      </c>
      <c r="B31" s="10">
        <f t="shared" si="43"/>
        <v>45363</v>
      </c>
      <c r="C31" s="10">
        <f t="shared" si="44"/>
        <v>45364</v>
      </c>
      <c r="D31" s="10">
        <f t="shared" si="45"/>
        <v>45365</v>
      </c>
      <c r="E31" s="10">
        <f t="shared" si="46"/>
        <v>45366</v>
      </c>
      <c r="F31" s="10">
        <f t="shared" si="47"/>
        <v>45367</v>
      </c>
      <c r="G31" s="10">
        <f t="shared" si="48"/>
        <v>45368</v>
      </c>
      <c r="H31" s="3"/>
      <c r="I31" s="10">
        <f t="shared" si="49"/>
        <v>45397</v>
      </c>
      <c r="J31" s="10">
        <f t="shared" si="50"/>
        <v>45398</v>
      </c>
      <c r="K31" s="10">
        <f t="shared" si="51"/>
        <v>45399</v>
      </c>
      <c r="L31" s="10">
        <f t="shared" si="52"/>
        <v>45400</v>
      </c>
      <c r="M31" s="10">
        <f t="shared" si="53"/>
        <v>45401</v>
      </c>
      <c r="N31" s="10">
        <f t="shared" si="54"/>
        <v>45402</v>
      </c>
      <c r="O31" s="10">
        <f t="shared" si="55"/>
        <v>45403</v>
      </c>
      <c r="P31" s="3"/>
      <c r="Q31" s="10">
        <f t="shared" si="56"/>
        <v>45425</v>
      </c>
      <c r="R31" s="10">
        <f t="shared" si="57"/>
        <v>45426</v>
      </c>
      <c r="S31" s="10">
        <f t="shared" si="58"/>
        <v>45427</v>
      </c>
      <c r="T31" s="10">
        <f t="shared" si="59"/>
        <v>45428</v>
      </c>
      <c r="U31" s="10">
        <f t="shared" si="60"/>
        <v>45429</v>
      </c>
      <c r="V31" s="10">
        <f t="shared" si="61"/>
        <v>45430</v>
      </c>
      <c r="W31" s="10">
        <f t="shared" si="62"/>
        <v>45431</v>
      </c>
      <c r="X31" s="3"/>
      <c r="Y31" s="13"/>
      <c r="Z31" s="12"/>
    </row>
    <row r="32" spans="1:26" ht="12.75">
      <c r="A32" s="10">
        <f t="shared" si="42"/>
        <v>45369</v>
      </c>
      <c r="B32" s="10">
        <f t="shared" si="43"/>
        <v>45370</v>
      </c>
      <c r="C32" s="10">
        <f t="shared" si="44"/>
        <v>45371</v>
      </c>
      <c r="D32" s="10">
        <f t="shared" si="45"/>
        <v>45372</v>
      </c>
      <c r="E32" s="10">
        <f t="shared" si="46"/>
        <v>45373</v>
      </c>
      <c r="F32" s="10">
        <f t="shared" si="47"/>
        <v>45374</v>
      </c>
      <c r="G32" s="10">
        <f t="shared" si="48"/>
        <v>45375</v>
      </c>
      <c r="H32" s="3"/>
      <c r="I32" s="10">
        <f t="shared" si="49"/>
        <v>45404</v>
      </c>
      <c r="J32" s="10">
        <f t="shared" si="50"/>
        <v>45405</v>
      </c>
      <c r="K32" s="10">
        <f t="shared" si="51"/>
        <v>45406</v>
      </c>
      <c r="L32" s="10">
        <f t="shared" si="52"/>
        <v>45407</v>
      </c>
      <c r="M32" s="10">
        <f t="shared" si="53"/>
        <v>45408</v>
      </c>
      <c r="N32" s="10">
        <f t="shared" si="54"/>
        <v>45409</v>
      </c>
      <c r="O32" s="10">
        <f t="shared" si="55"/>
        <v>45410</v>
      </c>
      <c r="P32" s="3"/>
      <c r="Q32" s="10">
        <f t="shared" si="56"/>
        <v>45432</v>
      </c>
      <c r="R32" s="10">
        <f t="shared" si="57"/>
        <v>45433</v>
      </c>
      <c r="S32" s="10">
        <f t="shared" si="58"/>
        <v>45434</v>
      </c>
      <c r="T32" s="10">
        <f t="shared" si="59"/>
        <v>45435</v>
      </c>
      <c r="U32" s="10">
        <f t="shared" si="60"/>
        <v>45436</v>
      </c>
      <c r="V32" s="10">
        <f t="shared" si="61"/>
        <v>45437</v>
      </c>
      <c r="W32" s="10">
        <f t="shared" si="62"/>
        <v>45438</v>
      </c>
      <c r="X32" s="3"/>
      <c r="Y32" s="13"/>
      <c r="Z32" s="12"/>
    </row>
    <row r="33" spans="1:26" ht="12.75">
      <c r="A33" s="10">
        <f t="shared" si="42"/>
        <v>45376</v>
      </c>
      <c r="B33" s="10">
        <f t="shared" si="43"/>
        <v>45377</v>
      </c>
      <c r="C33" s="10">
        <f t="shared" si="44"/>
        <v>45378</v>
      </c>
      <c r="D33" s="10">
        <f t="shared" si="45"/>
        <v>45379</v>
      </c>
      <c r="E33" s="10">
        <f t="shared" si="46"/>
        <v>45380</v>
      </c>
      <c r="F33" s="10">
        <f t="shared" si="47"/>
        <v>45381</v>
      </c>
      <c r="G33" s="10">
        <f t="shared" si="48"/>
        <v>45382</v>
      </c>
      <c r="H33" s="3"/>
      <c r="I33" s="10">
        <f t="shared" si="49"/>
        <v>45411</v>
      </c>
      <c r="J33" s="10">
        <f t="shared" si="50"/>
        <v>45412</v>
      </c>
      <c r="K33" s="10">
        <f t="shared" si="51"/>
      </c>
      <c r="L33" s="10">
        <f t="shared" si="52"/>
      </c>
      <c r="M33" s="10">
        <f t="shared" si="53"/>
      </c>
      <c r="N33" s="10">
        <f t="shared" si="54"/>
      </c>
      <c r="O33" s="10">
        <f t="shared" si="55"/>
      </c>
      <c r="P33" s="3"/>
      <c r="Q33" s="10">
        <f t="shared" si="56"/>
        <v>45439</v>
      </c>
      <c r="R33" s="10">
        <f t="shared" si="57"/>
        <v>45440</v>
      </c>
      <c r="S33" s="10">
        <f t="shared" si="58"/>
        <v>45441</v>
      </c>
      <c r="T33" s="10">
        <f t="shared" si="59"/>
        <v>45442</v>
      </c>
      <c r="U33" s="10">
        <f t="shared" si="60"/>
        <v>45443</v>
      </c>
      <c r="V33" s="10">
        <f t="shared" si="61"/>
      </c>
      <c r="W33" s="10">
        <f t="shared" si="62"/>
      </c>
      <c r="X33" s="3"/>
      <c r="Y33" s="13"/>
      <c r="Z33" s="12"/>
    </row>
    <row r="34" spans="1:26" ht="12.75">
      <c r="A34" s="10">
        <f t="shared" si="42"/>
      </c>
      <c r="B34" s="10">
        <f t="shared" si="43"/>
      </c>
      <c r="C34" s="10">
        <f t="shared" si="44"/>
      </c>
      <c r="D34" s="10">
        <f t="shared" si="45"/>
      </c>
      <c r="E34" s="10">
        <f t="shared" si="46"/>
      </c>
      <c r="F34" s="10">
        <f t="shared" si="47"/>
      </c>
      <c r="G34" s="10">
        <f t="shared" si="48"/>
      </c>
      <c r="H34" s="3"/>
      <c r="I34" s="10">
        <f t="shared" si="49"/>
      </c>
      <c r="J34" s="10">
        <f t="shared" si="50"/>
      </c>
      <c r="K34" s="10">
        <f t="shared" si="51"/>
      </c>
      <c r="L34" s="10">
        <f t="shared" si="52"/>
      </c>
      <c r="M34" s="10">
        <f t="shared" si="53"/>
      </c>
      <c r="N34" s="10">
        <f t="shared" si="54"/>
      </c>
      <c r="O34" s="10">
        <f t="shared" si="55"/>
      </c>
      <c r="P34" s="3"/>
      <c r="Q34" s="10">
        <f t="shared" si="56"/>
      </c>
      <c r="R34" s="10">
        <f t="shared" si="57"/>
      </c>
      <c r="S34" s="10">
        <f t="shared" si="58"/>
      </c>
      <c r="T34" s="10">
        <f t="shared" si="59"/>
      </c>
      <c r="U34" s="10">
        <f t="shared" si="60"/>
      </c>
      <c r="V34" s="10">
        <f t="shared" si="61"/>
      </c>
      <c r="W34" s="10">
        <f t="shared" si="62"/>
      </c>
      <c r="X34" s="3"/>
      <c r="Y34" s="13"/>
      <c r="Z34" s="12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3"/>
      <c r="Z35" s="12"/>
    </row>
    <row r="36" spans="1:26" ht="15.75">
      <c r="A36" s="267">
        <f>DATE(YEAR(Q27),MONTH(Q27)+1,1)</f>
        <v>45444</v>
      </c>
      <c r="B36" s="267"/>
      <c r="C36" s="267"/>
      <c r="D36" s="267"/>
      <c r="E36" s="267"/>
      <c r="F36" s="267"/>
      <c r="G36" s="267"/>
      <c r="H36" s="3"/>
      <c r="I36" s="267">
        <f>DATE(YEAR(A36),MONTH(A36)+1,1)</f>
        <v>45474</v>
      </c>
      <c r="J36" s="267"/>
      <c r="K36" s="267"/>
      <c r="L36" s="267"/>
      <c r="M36" s="267"/>
      <c r="N36" s="267"/>
      <c r="O36" s="267"/>
      <c r="P36" s="3"/>
      <c r="Q36" s="267">
        <f>DATE(YEAR(I36),MONTH(I36)+1,1)</f>
        <v>45505</v>
      </c>
      <c r="R36" s="267"/>
      <c r="S36" s="267"/>
      <c r="T36" s="267"/>
      <c r="U36" s="267"/>
      <c r="V36" s="267"/>
      <c r="W36" s="267"/>
      <c r="X36" s="3"/>
      <c r="Y36" s="13"/>
      <c r="Z36" s="12"/>
    </row>
    <row r="37" spans="1:26" ht="12.75">
      <c r="A37" s="6" t="str">
        <f>$A$10</f>
        <v>lu</v>
      </c>
      <c r="B37" s="7" t="str">
        <f>$B$10</f>
        <v>ma</v>
      </c>
      <c r="C37" s="7" t="str">
        <f>$C$10</f>
        <v>mi</v>
      </c>
      <c r="D37" s="7" t="str">
        <f>$D$10</f>
        <v>ju</v>
      </c>
      <c r="E37" s="7" t="str">
        <f>$E$10</f>
        <v>vi</v>
      </c>
      <c r="F37" s="7" t="str">
        <f>$F$10</f>
        <v>sa</v>
      </c>
      <c r="G37" s="8" t="str">
        <f>$G$10</f>
        <v>do</v>
      </c>
      <c r="H37" s="3"/>
      <c r="I37" s="6" t="str">
        <f>$A$10</f>
        <v>lu</v>
      </c>
      <c r="J37" s="7" t="str">
        <f>$B$10</f>
        <v>ma</v>
      </c>
      <c r="K37" s="7" t="str">
        <f>$C$10</f>
        <v>mi</v>
      </c>
      <c r="L37" s="7" t="str">
        <f>$D$10</f>
        <v>ju</v>
      </c>
      <c r="M37" s="7" t="str">
        <f>$E$10</f>
        <v>vi</v>
      </c>
      <c r="N37" s="7" t="str">
        <f>$F$10</f>
        <v>sa</v>
      </c>
      <c r="O37" s="8" t="str">
        <f>$G$10</f>
        <v>do</v>
      </c>
      <c r="P37" s="3"/>
      <c r="Q37" s="6" t="str">
        <f>$A$10</f>
        <v>lu</v>
      </c>
      <c r="R37" s="7" t="str">
        <f>$B$10</f>
        <v>ma</v>
      </c>
      <c r="S37" s="7" t="str">
        <f>$C$10</f>
        <v>mi</v>
      </c>
      <c r="T37" s="7" t="str">
        <f>$D$10</f>
        <v>ju</v>
      </c>
      <c r="U37" s="7" t="str">
        <f>$E$10</f>
        <v>vi</v>
      </c>
      <c r="V37" s="7" t="str">
        <f>$F$10</f>
        <v>sa</v>
      </c>
      <c r="W37" s="8" t="str">
        <f>$G$10</f>
        <v>do</v>
      </c>
      <c r="X37" s="3"/>
      <c r="Y37" s="13"/>
      <c r="Z37" s="12"/>
    </row>
    <row r="38" spans="1:26" ht="12.75">
      <c r="A38" s="10">
        <f aca="true" t="shared" si="63" ref="A38:A43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</c>
      <c r="B38" s="10">
        <f aca="true" t="shared" si="64" ref="B38:B43">IF(MONTH($A$36)&lt;&gt;MONTH($A$36-(WEEKDAY($A$36,1)-($I$4-1))-IF((WEEKDAY($A$36,1)-($I$4-1))&lt;=0,7,0)+(ROW(B38)-ROW($A$38))*7+(COLUMN(B38)-COLUMN($A$38)+1)),"",$A$36-(WEEKDAY($A$36,1)-($I$4-1))-IF((WEEKDAY($A$36,1)-($I$4-1))&lt;=0,7,0)+(ROW(B38)-ROW($A$38))*7+(COLUMN(B38)-COLUMN($A$38)+1))</f>
      </c>
      <c r="C38" s="10">
        <f aca="true" t="shared" si="65" ref="C38:C43">IF(MONTH($A$36)&lt;&gt;MONTH($A$36-(WEEKDAY($A$36,1)-($I$4-1))-IF((WEEKDAY($A$36,1)-($I$4-1))&lt;=0,7,0)+(ROW(C38)-ROW($A$38))*7+(COLUMN(C38)-COLUMN($A$38)+1)),"",$A$36-(WEEKDAY($A$36,1)-($I$4-1))-IF((WEEKDAY($A$36,1)-($I$4-1))&lt;=0,7,0)+(ROW(C38)-ROW($A$38))*7+(COLUMN(C38)-COLUMN($A$38)+1))</f>
      </c>
      <c r="D38" s="10">
        <f aca="true" t="shared" si="66" ref="D38:D43">IF(MONTH($A$36)&lt;&gt;MONTH($A$36-(WEEKDAY($A$36,1)-($I$4-1))-IF((WEEKDAY($A$36,1)-($I$4-1))&lt;=0,7,0)+(ROW(D38)-ROW($A$38))*7+(COLUMN(D38)-COLUMN($A$38)+1)),"",$A$36-(WEEKDAY($A$36,1)-($I$4-1))-IF((WEEKDAY($A$36,1)-($I$4-1))&lt;=0,7,0)+(ROW(D38)-ROW($A$38))*7+(COLUMN(D38)-COLUMN($A$38)+1))</f>
      </c>
      <c r="E38" s="10">
        <f aca="true" t="shared" si="67" ref="E38:E43">IF(MONTH($A$36)&lt;&gt;MONTH($A$36-(WEEKDAY($A$36,1)-($I$4-1))-IF((WEEKDAY($A$36,1)-($I$4-1))&lt;=0,7,0)+(ROW(E38)-ROW($A$38))*7+(COLUMN(E38)-COLUMN($A$38)+1)),"",$A$36-(WEEKDAY($A$36,1)-($I$4-1))-IF((WEEKDAY($A$36,1)-($I$4-1))&lt;=0,7,0)+(ROW(E38)-ROW($A$38))*7+(COLUMN(E38)-COLUMN($A$38)+1))</f>
      </c>
      <c r="F38" s="10">
        <f aca="true" t="shared" si="68" ref="F38:F43">IF(MONTH($A$36)&lt;&gt;MONTH($A$36-(WEEKDAY($A$36,1)-($I$4-1))-IF((WEEKDAY($A$36,1)-($I$4-1))&lt;=0,7,0)+(ROW(F38)-ROW($A$38))*7+(COLUMN(F38)-COLUMN($A$38)+1)),"",$A$36-(WEEKDAY($A$36,1)-($I$4-1))-IF((WEEKDAY($A$36,1)-($I$4-1))&lt;=0,7,0)+(ROW(F38)-ROW($A$38))*7+(COLUMN(F38)-COLUMN($A$38)+1))</f>
        <v>45444</v>
      </c>
      <c r="G38" s="10">
        <f aca="true" t="shared" si="69" ref="G38:G43">IF(MONTH($A$36)&lt;&gt;MONTH($A$36-(WEEKDAY($A$36,1)-($I$4-1))-IF((WEEKDAY($A$36,1)-($I$4-1))&lt;=0,7,0)+(ROW(G38)-ROW($A$38))*7+(COLUMN(G38)-COLUMN($A$38)+1)),"",$A$36-(WEEKDAY($A$36,1)-($I$4-1))-IF((WEEKDAY($A$36,1)-($I$4-1))&lt;=0,7,0)+(ROW(G38)-ROW($A$38))*7+(COLUMN(G38)-COLUMN($A$38)+1))</f>
        <v>45445</v>
      </c>
      <c r="H38" s="3"/>
      <c r="I38" s="10">
        <f aca="true" t="shared" si="70" ref="I38:I43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>45474</v>
      </c>
      <c r="J38" s="10">
        <f aca="true" t="shared" si="71" ref="J38:J43">IF(MONTH($I$36)&lt;&gt;MONTH($I$36-(WEEKDAY($I$36,1)-($I$4-1))-IF((WEEKDAY($I$36,1)-($I$4-1))&lt;=0,7,0)+(ROW(J38)-ROW($I$38))*7+(COLUMN(J38)-COLUMN($I$38)+1)),"",$I$36-(WEEKDAY($I$36,1)-($I$4-1))-IF((WEEKDAY($I$36,1)-($I$4-1))&lt;=0,7,0)+(ROW(J38)-ROW($I$38))*7+(COLUMN(J38)-COLUMN($I$38)+1))</f>
        <v>45475</v>
      </c>
      <c r="K38" s="10">
        <f aca="true" t="shared" si="72" ref="K38:K43">IF(MONTH($I$36)&lt;&gt;MONTH($I$36-(WEEKDAY($I$36,1)-($I$4-1))-IF((WEEKDAY($I$36,1)-($I$4-1))&lt;=0,7,0)+(ROW(K38)-ROW($I$38))*7+(COLUMN(K38)-COLUMN($I$38)+1)),"",$I$36-(WEEKDAY($I$36,1)-($I$4-1))-IF((WEEKDAY($I$36,1)-($I$4-1))&lt;=0,7,0)+(ROW(K38)-ROW($I$38))*7+(COLUMN(K38)-COLUMN($I$38)+1))</f>
        <v>45476</v>
      </c>
      <c r="L38" s="10">
        <f aca="true" t="shared" si="73" ref="L38:L43">IF(MONTH($I$36)&lt;&gt;MONTH($I$36-(WEEKDAY($I$36,1)-($I$4-1))-IF((WEEKDAY($I$36,1)-($I$4-1))&lt;=0,7,0)+(ROW(L38)-ROW($I$38))*7+(COLUMN(L38)-COLUMN($I$38)+1)),"",$I$36-(WEEKDAY($I$36,1)-($I$4-1))-IF((WEEKDAY($I$36,1)-($I$4-1))&lt;=0,7,0)+(ROW(L38)-ROW($I$38))*7+(COLUMN(L38)-COLUMN($I$38)+1))</f>
        <v>45477</v>
      </c>
      <c r="M38" s="10">
        <f aca="true" t="shared" si="74" ref="M38:M43">IF(MONTH($I$36)&lt;&gt;MONTH($I$36-(WEEKDAY($I$36,1)-($I$4-1))-IF((WEEKDAY($I$36,1)-($I$4-1))&lt;=0,7,0)+(ROW(M38)-ROW($I$38))*7+(COLUMN(M38)-COLUMN($I$38)+1)),"",$I$36-(WEEKDAY($I$36,1)-($I$4-1))-IF((WEEKDAY($I$36,1)-($I$4-1))&lt;=0,7,0)+(ROW(M38)-ROW($I$38))*7+(COLUMN(M38)-COLUMN($I$38)+1))</f>
        <v>45478</v>
      </c>
      <c r="N38" s="10">
        <f aca="true" t="shared" si="75" ref="N38:N43">IF(MONTH($I$36)&lt;&gt;MONTH($I$36-(WEEKDAY($I$36,1)-($I$4-1))-IF((WEEKDAY($I$36,1)-($I$4-1))&lt;=0,7,0)+(ROW(N38)-ROW($I$38))*7+(COLUMN(N38)-COLUMN($I$38)+1)),"",$I$36-(WEEKDAY($I$36,1)-($I$4-1))-IF((WEEKDAY($I$36,1)-($I$4-1))&lt;=0,7,0)+(ROW(N38)-ROW($I$38))*7+(COLUMN(N38)-COLUMN($I$38)+1))</f>
        <v>45479</v>
      </c>
      <c r="O38" s="10">
        <f aca="true" t="shared" si="76" ref="O38:O43">IF(MONTH($I$36)&lt;&gt;MONTH($I$36-(WEEKDAY($I$36,1)-($I$4-1))-IF((WEEKDAY($I$36,1)-($I$4-1))&lt;=0,7,0)+(ROW(O38)-ROW($I$38))*7+(COLUMN(O38)-COLUMN($I$38)+1)),"",$I$36-(WEEKDAY($I$36,1)-($I$4-1))-IF((WEEKDAY($I$36,1)-($I$4-1))&lt;=0,7,0)+(ROW(O38)-ROW($I$38))*7+(COLUMN(O38)-COLUMN($I$38)+1))</f>
        <v>45480</v>
      </c>
      <c r="P38" s="3"/>
      <c r="Q38" s="10">
        <f aca="true" t="shared" si="77" ref="Q38:Q43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</c>
      <c r="R38" s="10">
        <f aca="true" t="shared" si="78" ref="R38:R43">IF(MONTH($Q$36)&lt;&gt;MONTH($Q$36-(WEEKDAY($Q$36,1)-($I$4-1))-IF((WEEKDAY($Q$36,1)-($I$4-1))&lt;=0,7,0)+(ROW(R38)-ROW($Q$38))*7+(COLUMN(R38)-COLUMN($Q$38)+1)),"",$Q$36-(WEEKDAY($Q$36,1)-($I$4-1))-IF((WEEKDAY($Q$36,1)-($I$4-1))&lt;=0,7,0)+(ROW(R38)-ROW($Q$38))*7+(COLUMN(R38)-COLUMN($Q$38)+1))</f>
      </c>
      <c r="S38" s="10">
        <f aca="true" t="shared" si="79" ref="S38:S43">IF(MONTH($Q$36)&lt;&gt;MONTH($Q$36-(WEEKDAY($Q$36,1)-($I$4-1))-IF((WEEKDAY($Q$36,1)-($I$4-1))&lt;=0,7,0)+(ROW(S38)-ROW($Q$38))*7+(COLUMN(S38)-COLUMN($Q$38)+1)),"",$Q$36-(WEEKDAY($Q$36,1)-($I$4-1))-IF((WEEKDAY($Q$36,1)-($I$4-1))&lt;=0,7,0)+(ROW(S38)-ROW($Q$38))*7+(COLUMN(S38)-COLUMN($Q$38)+1))</f>
      </c>
      <c r="T38" s="10">
        <f aca="true" t="shared" si="80" ref="T38:T43">IF(MONTH($Q$36)&lt;&gt;MONTH($Q$36-(WEEKDAY($Q$36,1)-($I$4-1))-IF((WEEKDAY($Q$36,1)-($I$4-1))&lt;=0,7,0)+(ROW(T38)-ROW($Q$38))*7+(COLUMN(T38)-COLUMN($Q$38)+1)),"",$Q$36-(WEEKDAY($Q$36,1)-($I$4-1))-IF((WEEKDAY($Q$36,1)-($I$4-1))&lt;=0,7,0)+(ROW(T38)-ROW($Q$38))*7+(COLUMN(T38)-COLUMN($Q$38)+1))</f>
        <v>45505</v>
      </c>
      <c r="U38" s="10">
        <f aca="true" t="shared" si="81" ref="U38:U43">IF(MONTH($Q$36)&lt;&gt;MONTH($Q$36-(WEEKDAY($Q$36,1)-($I$4-1))-IF((WEEKDAY($Q$36,1)-($I$4-1))&lt;=0,7,0)+(ROW(U38)-ROW($Q$38))*7+(COLUMN(U38)-COLUMN($Q$38)+1)),"",$Q$36-(WEEKDAY($Q$36,1)-($I$4-1))-IF((WEEKDAY($Q$36,1)-($I$4-1))&lt;=0,7,0)+(ROW(U38)-ROW($Q$38))*7+(COLUMN(U38)-COLUMN($Q$38)+1))</f>
        <v>45506</v>
      </c>
      <c r="V38" s="10">
        <f aca="true" t="shared" si="82" ref="V38:V43">IF(MONTH($Q$36)&lt;&gt;MONTH($Q$36-(WEEKDAY($Q$36,1)-($I$4-1))-IF((WEEKDAY($Q$36,1)-($I$4-1))&lt;=0,7,0)+(ROW(V38)-ROW($Q$38))*7+(COLUMN(V38)-COLUMN($Q$38)+1)),"",$Q$36-(WEEKDAY($Q$36,1)-($I$4-1))-IF((WEEKDAY($Q$36,1)-($I$4-1))&lt;=0,7,0)+(ROW(V38)-ROW($Q$38))*7+(COLUMN(V38)-COLUMN($Q$38)+1))</f>
        <v>45507</v>
      </c>
      <c r="W38" s="10">
        <f aca="true" t="shared" si="83" ref="W38:W43">IF(MONTH($Q$36)&lt;&gt;MONTH($Q$36-(WEEKDAY($Q$36,1)-($I$4-1))-IF((WEEKDAY($Q$36,1)-($I$4-1))&lt;=0,7,0)+(ROW(W38)-ROW($Q$38))*7+(COLUMN(W38)-COLUMN($Q$38)+1)),"",$Q$36-(WEEKDAY($Q$36,1)-($I$4-1))-IF((WEEKDAY($Q$36,1)-($I$4-1))&lt;=0,7,0)+(ROW(W38)-ROW($Q$38))*7+(COLUMN(W38)-COLUMN($Q$38)+1))</f>
        <v>45508</v>
      </c>
      <c r="X38" s="3"/>
      <c r="Y38" s="13"/>
      <c r="Z38" s="12"/>
    </row>
    <row r="39" spans="1:26" ht="12.75">
      <c r="A39" s="10">
        <f t="shared" si="63"/>
        <v>45446</v>
      </c>
      <c r="B39" s="10">
        <f t="shared" si="64"/>
        <v>45447</v>
      </c>
      <c r="C39" s="10">
        <f t="shared" si="65"/>
        <v>45448</v>
      </c>
      <c r="D39" s="10">
        <f t="shared" si="66"/>
        <v>45449</v>
      </c>
      <c r="E39" s="10">
        <f t="shared" si="67"/>
        <v>45450</v>
      </c>
      <c r="F39" s="10">
        <f t="shared" si="68"/>
        <v>45451</v>
      </c>
      <c r="G39" s="10">
        <f t="shared" si="69"/>
        <v>45452</v>
      </c>
      <c r="H39" s="3"/>
      <c r="I39" s="10">
        <f t="shared" si="70"/>
        <v>45481</v>
      </c>
      <c r="J39" s="10">
        <f t="shared" si="71"/>
        <v>45482</v>
      </c>
      <c r="K39" s="10">
        <f t="shared" si="72"/>
        <v>45483</v>
      </c>
      <c r="L39" s="10">
        <f t="shared" si="73"/>
        <v>45484</v>
      </c>
      <c r="M39" s="10">
        <f t="shared" si="74"/>
        <v>45485</v>
      </c>
      <c r="N39" s="10">
        <f t="shared" si="75"/>
        <v>45486</v>
      </c>
      <c r="O39" s="10">
        <f t="shared" si="76"/>
        <v>45487</v>
      </c>
      <c r="P39" s="3"/>
      <c r="Q39" s="10">
        <f t="shared" si="77"/>
        <v>45509</v>
      </c>
      <c r="R39" s="10">
        <f t="shared" si="78"/>
        <v>45510</v>
      </c>
      <c r="S39" s="10">
        <f t="shared" si="79"/>
        <v>45511</v>
      </c>
      <c r="T39" s="10">
        <f t="shared" si="80"/>
        <v>45512</v>
      </c>
      <c r="U39" s="10">
        <f t="shared" si="81"/>
        <v>45513</v>
      </c>
      <c r="V39" s="10">
        <f t="shared" si="82"/>
        <v>45514</v>
      </c>
      <c r="W39" s="10">
        <f t="shared" si="83"/>
        <v>45515</v>
      </c>
      <c r="X39" s="3"/>
      <c r="Y39" s="13"/>
      <c r="Z39" s="12"/>
    </row>
    <row r="40" spans="1:26" ht="12.75">
      <c r="A40" s="10">
        <f t="shared" si="63"/>
        <v>45453</v>
      </c>
      <c r="B40" s="10">
        <f t="shared" si="64"/>
        <v>45454</v>
      </c>
      <c r="C40" s="10">
        <f t="shared" si="65"/>
        <v>45455</v>
      </c>
      <c r="D40" s="10">
        <f t="shared" si="66"/>
        <v>45456</v>
      </c>
      <c r="E40" s="10">
        <f t="shared" si="67"/>
        <v>45457</v>
      </c>
      <c r="F40" s="10">
        <f t="shared" si="68"/>
        <v>45458</v>
      </c>
      <c r="G40" s="10">
        <f t="shared" si="69"/>
        <v>45459</v>
      </c>
      <c r="H40" s="3"/>
      <c r="I40" s="10">
        <f t="shared" si="70"/>
        <v>45488</v>
      </c>
      <c r="J40" s="10">
        <f t="shared" si="71"/>
        <v>45489</v>
      </c>
      <c r="K40" s="10">
        <f t="shared" si="72"/>
        <v>45490</v>
      </c>
      <c r="L40" s="10">
        <f t="shared" si="73"/>
        <v>45491</v>
      </c>
      <c r="M40" s="10">
        <f t="shared" si="74"/>
        <v>45492</v>
      </c>
      <c r="N40" s="10">
        <f t="shared" si="75"/>
        <v>45493</v>
      </c>
      <c r="O40" s="10">
        <f t="shared" si="76"/>
        <v>45494</v>
      </c>
      <c r="P40" s="3"/>
      <c r="Q40" s="10">
        <f t="shared" si="77"/>
        <v>45516</v>
      </c>
      <c r="R40" s="10">
        <f t="shared" si="78"/>
        <v>45517</v>
      </c>
      <c r="S40" s="10">
        <f t="shared" si="79"/>
        <v>45518</v>
      </c>
      <c r="T40" s="10">
        <f t="shared" si="80"/>
        <v>45519</v>
      </c>
      <c r="U40" s="10">
        <f t="shared" si="81"/>
        <v>45520</v>
      </c>
      <c r="V40" s="10">
        <f t="shared" si="82"/>
        <v>45521</v>
      </c>
      <c r="W40" s="10">
        <f t="shared" si="83"/>
        <v>45522</v>
      </c>
      <c r="X40" s="3"/>
      <c r="Y40" s="13"/>
      <c r="Z40" s="12"/>
    </row>
    <row r="41" spans="1:26" ht="12.75">
      <c r="A41" s="10">
        <f t="shared" si="63"/>
        <v>45460</v>
      </c>
      <c r="B41" s="10">
        <f t="shared" si="64"/>
        <v>45461</v>
      </c>
      <c r="C41" s="10">
        <f t="shared" si="65"/>
        <v>45462</v>
      </c>
      <c r="D41" s="10">
        <f t="shared" si="66"/>
        <v>45463</v>
      </c>
      <c r="E41" s="10">
        <f t="shared" si="67"/>
        <v>45464</v>
      </c>
      <c r="F41" s="10">
        <f t="shared" si="68"/>
        <v>45465</v>
      </c>
      <c r="G41" s="10">
        <f t="shared" si="69"/>
        <v>45466</v>
      </c>
      <c r="H41" s="3"/>
      <c r="I41" s="10">
        <f t="shared" si="70"/>
        <v>45495</v>
      </c>
      <c r="J41" s="10">
        <f t="shared" si="71"/>
        <v>45496</v>
      </c>
      <c r="K41" s="10">
        <f t="shared" si="72"/>
        <v>45497</v>
      </c>
      <c r="L41" s="10">
        <f t="shared" si="73"/>
        <v>45498</v>
      </c>
      <c r="M41" s="10">
        <f t="shared" si="74"/>
        <v>45499</v>
      </c>
      <c r="N41" s="10">
        <f t="shared" si="75"/>
        <v>45500</v>
      </c>
      <c r="O41" s="10">
        <f t="shared" si="76"/>
        <v>45501</v>
      </c>
      <c r="P41" s="3"/>
      <c r="Q41" s="10">
        <f t="shared" si="77"/>
        <v>45523</v>
      </c>
      <c r="R41" s="10">
        <f t="shared" si="78"/>
        <v>45524</v>
      </c>
      <c r="S41" s="10">
        <f t="shared" si="79"/>
        <v>45525</v>
      </c>
      <c r="T41" s="10">
        <f t="shared" si="80"/>
        <v>45526</v>
      </c>
      <c r="U41" s="10">
        <f t="shared" si="81"/>
        <v>45527</v>
      </c>
      <c r="V41" s="10">
        <f t="shared" si="82"/>
        <v>45528</v>
      </c>
      <c r="W41" s="10">
        <f t="shared" si="83"/>
        <v>45529</v>
      </c>
      <c r="X41" s="3"/>
      <c r="Y41" s="13"/>
      <c r="Z41" s="12"/>
    </row>
    <row r="42" spans="1:26" ht="12.75">
      <c r="A42" s="10">
        <f t="shared" si="63"/>
        <v>45467</v>
      </c>
      <c r="B42" s="10">
        <f t="shared" si="64"/>
        <v>45468</v>
      </c>
      <c r="C42" s="10">
        <f t="shared" si="65"/>
        <v>45469</v>
      </c>
      <c r="D42" s="10">
        <f t="shared" si="66"/>
        <v>45470</v>
      </c>
      <c r="E42" s="10">
        <f t="shared" si="67"/>
        <v>45471</v>
      </c>
      <c r="F42" s="10">
        <f t="shared" si="68"/>
        <v>45472</v>
      </c>
      <c r="G42" s="10">
        <f t="shared" si="69"/>
        <v>45473</v>
      </c>
      <c r="H42" s="3"/>
      <c r="I42" s="10">
        <f t="shared" si="70"/>
        <v>45502</v>
      </c>
      <c r="J42" s="10">
        <f t="shared" si="71"/>
        <v>45503</v>
      </c>
      <c r="K42" s="10">
        <f t="shared" si="72"/>
        <v>45504</v>
      </c>
      <c r="L42" s="10">
        <f t="shared" si="73"/>
      </c>
      <c r="M42" s="10">
        <f t="shared" si="74"/>
      </c>
      <c r="N42" s="10">
        <f t="shared" si="75"/>
      </c>
      <c r="O42" s="10">
        <f t="shared" si="76"/>
      </c>
      <c r="P42" s="3"/>
      <c r="Q42" s="10">
        <f t="shared" si="77"/>
        <v>45530</v>
      </c>
      <c r="R42" s="10">
        <f t="shared" si="78"/>
        <v>45531</v>
      </c>
      <c r="S42" s="10">
        <f t="shared" si="79"/>
        <v>45532</v>
      </c>
      <c r="T42" s="10">
        <f t="shared" si="80"/>
        <v>45533</v>
      </c>
      <c r="U42" s="10">
        <f t="shared" si="81"/>
        <v>45534</v>
      </c>
      <c r="V42" s="10">
        <f t="shared" si="82"/>
        <v>45535</v>
      </c>
      <c r="W42" s="10">
        <f t="shared" si="83"/>
      </c>
      <c r="X42" s="3"/>
      <c r="Y42" s="14"/>
      <c r="Z42" s="15" t="s">
        <v>10</v>
      </c>
    </row>
    <row r="43" spans="1:26" ht="12.75">
      <c r="A43" s="10">
        <f t="shared" si="63"/>
      </c>
      <c r="B43" s="10">
        <f t="shared" si="64"/>
      </c>
      <c r="C43" s="10">
        <f t="shared" si="65"/>
      </c>
      <c r="D43" s="10">
        <f t="shared" si="66"/>
      </c>
      <c r="E43" s="10">
        <f t="shared" si="67"/>
      </c>
      <c r="F43" s="10">
        <f t="shared" si="68"/>
      </c>
      <c r="G43" s="10">
        <f t="shared" si="69"/>
      </c>
      <c r="H43" s="16" t="s">
        <v>11</v>
      </c>
      <c r="I43" s="10">
        <f t="shared" si="70"/>
      </c>
      <c r="J43" s="10">
        <f t="shared" si="71"/>
      </c>
      <c r="K43" s="10">
        <f t="shared" si="72"/>
      </c>
      <c r="L43" s="10">
        <f t="shared" si="73"/>
      </c>
      <c r="M43" s="10">
        <f t="shared" si="74"/>
      </c>
      <c r="N43" s="10">
        <f t="shared" si="75"/>
      </c>
      <c r="O43" s="10">
        <f t="shared" si="76"/>
      </c>
      <c r="P43" s="16" t="s">
        <v>12</v>
      </c>
      <c r="Q43" s="10">
        <f t="shared" si="77"/>
      </c>
      <c r="R43" s="10">
        <f t="shared" si="78"/>
      </c>
      <c r="S43" s="10">
        <f t="shared" si="79"/>
      </c>
      <c r="T43" s="10">
        <f t="shared" si="80"/>
      </c>
      <c r="U43" s="10">
        <f t="shared" si="81"/>
      </c>
      <c r="V43" s="10">
        <f t="shared" si="82"/>
      </c>
      <c r="W43" s="10">
        <f t="shared" si="83"/>
      </c>
      <c r="X43" s="3"/>
      <c r="Y43" s="4"/>
      <c r="Z43" s="17" t="s">
        <v>13</v>
      </c>
    </row>
    <row r="47" spans="1:9" ht="12.75">
      <c r="A47" s="18" t="s">
        <v>14</v>
      </c>
      <c r="I47" s="18" t="s">
        <v>14</v>
      </c>
    </row>
    <row r="48" spans="1:15" ht="15.75">
      <c r="A48" s="267">
        <f>DATE(YEAR(A9),MONTH(A9)-1,1)</f>
        <v>45139</v>
      </c>
      <c r="B48" s="267"/>
      <c r="C48" s="267"/>
      <c r="D48" s="267"/>
      <c r="E48" s="267"/>
      <c r="F48" s="267"/>
      <c r="G48" s="267"/>
      <c r="I48" s="267">
        <f>DATE(YEAR(Q36),MONTH(Q36)+1,1)</f>
        <v>45536</v>
      </c>
      <c r="J48" s="267"/>
      <c r="K48" s="267"/>
      <c r="L48" s="267"/>
      <c r="M48" s="267"/>
      <c r="N48" s="267"/>
      <c r="O48" s="267"/>
    </row>
    <row r="49" spans="1:15" ht="12.75">
      <c r="A49" s="6" t="str">
        <f>$A$10</f>
        <v>lu</v>
      </c>
      <c r="B49" s="7" t="str">
        <f>$B$10</f>
        <v>ma</v>
      </c>
      <c r="C49" s="7" t="str">
        <f>$C$10</f>
        <v>mi</v>
      </c>
      <c r="D49" s="7" t="str">
        <f>$D$10</f>
        <v>ju</v>
      </c>
      <c r="E49" s="7" t="str">
        <f>$E$10</f>
        <v>vi</v>
      </c>
      <c r="F49" s="7" t="str">
        <f>$F$10</f>
        <v>sa</v>
      </c>
      <c r="G49" s="8" t="str">
        <f>$G$10</f>
        <v>do</v>
      </c>
      <c r="I49" s="6" t="str">
        <f>$A$10</f>
        <v>lu</v>
      </c>
      <c r="J49" s="7" t="str">
        <f>$B$10</f>
        <v>ma</v>
      </c>
      <c r="K49" s="7" t="str">
        <f>$C$10</f>
        <v>mi</v>
      </c>
      <c r="L49" s="7" t="str">
        <f>$D$10</f>
        <v>ju</v>
      </c>
      <c r="M49" s="7" t="str">
        <f>$E$10</f>
        <v>vi</v>
      </c>
      <c r="N49" s="7" t="str">
        <f>$F$10</f>
        <v>sa</v>
      </c>
      <c r="O49" s="8" t="str">
        <f>$G$10</f>
        <v>do</v>
      </c>
    </row>
    <row r="50" spans="1:15" ht="12.75">
      <c r="A50" s="10">
        <f aca="true" t="shared" si="84" ref="A50:A55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</c>
      <c r="B50" s="10">
        <f aca="true" t="shared" si="85" ref="B50:B55">IF(MONTH($A$48)&lt;&gt;MONTH($A$48-(WEEKDAY($A$48,1)-($I$4-1))-IF((WEEKDAY($A$48,1)-($I$4-1))&lt;=0,7,0)+(ROW(B50)-ROW($A$50))*7+(COLUMN(B50)-COLUMN($A$50)+1)),"",$A$48-(WEEKDAY($A$48,1)-($I$4-1))-IF((WEEKDAY($A$48,1)-($I$4-1))&lt;=0,7,0)+(ROW(B50)-ROW($A$50))*7+(COLUMN(B50)-COLUMN($A$50)+1))</f>
        <v>45139</v>
      </c>
      <c r="C50" s="10">
        <f aca="true" t="shared" si="86" ref="C50:C55">IF(MONTH($A$48)&lt;&gt;MONTH($A$48-(WEEKDAY($A$48,1)-($I$4-1))-IF((WEEKDAY($A$48,1)-($I$4-1))&lt;=0,7,0)+(ROW(C50)-ROW($A$50))*7+(COLUMN(C50)-COLUMN($A$50)+1)),"",$A$48-(WEEKDAY($A$48,1)-($I$4-1))-IF((WEEKDAY($A$48,1)-($I$4-1))&lt;=0,7,0)+(ROW(C50)-ROW($A$50))*7+(COLUMN(C50)-COLUMN($A$50)+1))</f>
        <v>45140</v>
      </c>
      <c r="D50" s="10">
        <f aca="true" t="shared" si="87" ref="D50:D55">IF(MONTH($A$48)&lt;&gt;MONTH($A$48-(WEEKDAY($A$48,1)-($I$4-1))-IF((WEEKDAY($A$48,1)-($I$4-1))&lt;=0,7,0)+(ROW(D50)-ROW($A$50))*7+(COLUMN(D50)-COLUMN($A$50)+1)),"",$A$48-(WEEKDAY($A$48,1)-($I$4-1))-IF((WEEKDAY($A$48,1)-($I$4-1))&lt;=0,7,0)+(ROW(D50)-ROW($A$50))*7+(COLUMN(D50)-COLUMN($A$50)+1))</f>
        <v>45141</v>
      </c>
      <c r="E50" s="10">
        <f aca="true" t="shared" si="88" ref="E50:E55">IF(MONTH($A$48)&lt;&gt;MONTH($A$48-(WEEKDAY($A$48,1)-($I$4-1))-IF((WEEKDAY($A$48,1)-($I$4-1))&lt;=0,7,0)+(ROW(E50)-ROW($A$50))*7+(COLUMN(E50)-COLUMN($A$50)+1)),"",$A$48-(WEEKDAY($A$48,1)-($I$4-1))-IF((WEEKDAY($A$48,1)-($I$4-1))&lt;=0,7,0)+(ROW(E50)-ROW($A$50))*7+(COLUMN(E50)-COLUMN($A$50)+1))</f>
        <v>45142</v>
      </c>
      <c r="F50" s="10">
        <f aca="true" t="shared" si="89" ref="F50:F55">IF(MONTH($A$48)&lt;&gt;MONTH($A$48-(WEEKDAY($A$48,1)-($I$4-1))-IF((WEEKDAY($A$48,1)-($I$4-1))&lt;=0,7,0)+(ROW(F50)-ROW($A$50))*7+(COLUMN(F50)-COLUMN($A$50)+1)),"",$A$48-(WEEKDAY($A$48,1)-($I$4-1))-IF((WEEKDAY($A$48,1)-($I$4-1))&lt;=0,7,0)+(ROW(F50)-ROW($A$50))*7+(COLUMN(F50)-COLUMN($A$50)+1))</f>
        <v>45143</v>
      </c>
      <c r="G50" s="10">
        <f aca="true" t="shared" si="90" ref="G50:G55">IF(MONTH($A$48)&lt;&gt;MONTH($A$48-(WEEKDAY($A$48,1)-($I$4-1))-IF((WEEKDAY($A$48,1)-($I$4-1))&lt;=0,7,0)+(ROW(G50)-ROW($A$50))*7+(COLUMN(G50)-COLUMN($A$50)+1)),"",$A$48-(WEEKDAY($A$48,1)-($I$4-1))-IF((WEEKDAY($A$48,1)-($I$4-1))&lt;=0,7,0)+(ROW(G50)-ROW($A$50))*7+(COLUMN(G50)-COLUMN($A$50)+1))</f>
        <v>45144</v>
      </c>
      <c r="I50" s="10">
        <f aca="true" t="shared" si="91" ref="I50:I55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</c>
      <c r="J50" s="10">
        <f aca="true" t="shared" si="92" ref="J50:J55">IF(MONTH($I$48)&lt;&gt;MONTH($I$48-(WEEKDAY($I$48,1)-($I$4-1))-IF((WEEKDAY($I$48,1)-($I$4-1))&lt;=0,7,0)+(ROW(J50)-ROW($I$50))*7+(COLUMN(J50)-COLUMN($I$50)+1)),"",$I$48-(WEEKDAY($I$48,1)-($I$4-1))-IF((WEEKDAY($I$48,1)-($I$4-1))&lt;=0,7,0)+(ROW(J50)-ROW($I$50))*7+(COLUMN(J50)-COLUMN($I$50)+1))</f>
      </c>
      <c r="K50" s="10">
        <f aca="true" t="shared" si="93" ref="K50:K55">IF(MONTH($I$48)&lt;&gt;MONTH($I$48-(WEEKDAY($I$48,1)-($I$4-1))-IF((WEEKDAY($I$48,1)-($I$4-1))&lt;=0,7,0)+(ROW(K50)-ROW($I$50))*7+(COLUMN(K50)-COLUMN($I$50)+1)),"",$I$48-(WEEKDAY($I$48,1)-($I$4-1))-IF((WEEKDAY($I$48,1)-($I$4-1))&lt;=0,7,0)+(ROW(K50)-ROW($I$50))*7+(COLUMN(K50)-COLUMN($I$50)+1))</f>
      </c>
      <c r="L50" s="10">
        <f aca="true" t="shared" si="94" ref="L50:L55">IF(MONTH($I$48)&lt;&gt;MONTH($I$48-(WEEKDAY($I$48,1)-($I$4-1))-IF((WEEKDAY($I$48,1)-($I$4-1))&lt;=0,7,0)+(ROW(L50)-ROW($I$50))*7+(COLUMN(L50)-COLUMN($I$50)+1)),"",$I$48-(WEEKDAY($I$48,1)-($I$4-1))-IF((WEEKDAY($I$48,1)-($I$4-1))&lt;=0,7,0)+(ROW(L50)-ROW($I$50))*7+(COLUMN(L50)-COLUMN($I$50)+1))</f>
      </c>
      <c r="M50" s="10">
        <f aca="true" t="shared" si="95" ref="M50:M55">IF(MONTH($I$48)&lt;&gt;MONTH($I$48-(WEEKDAY($I$48,1)-($I$4-1))-IF((WEEKDAY($I$48,1)-($I$4-1))&lt;=0,7,0)+(ROW(M50)-ROW($I$50))*7+(COLUMN(M50)-COLUMN($I$50)+1)),"",$I$48-(WEEKDAY($I$48,1)-($I$4-1))-IF((WEEKDAY($I$48,1)-($I$4-1))&lt;=0,7,0)+(ROW(M50)-ROW($I$50))*7+(COLUMN(M50)-COLUMN($I$50)+1))</f>
      </c>
      <c r="N50" s="10">
        <f aca="true" t="shared" si="96" ref="N50:N55">IF(MONTH($I$48)&lt;&gt;MONTH($I$48-(WEEKDAY($I$48,1)-($I$4-1))-IF((WEEKDAY($I$48,1)-($I$4-1))&lt;=0,7,0)+(ROW(N50)-ROW($I$50))*7+(COLUMN(N50)-COLUMN($I$50)+1)),"",$I$48-(WEEKDAY($I$48,1)-($I$4-1))-IF((WEEKDAY($I$48,1)-($I$4-1))&lt;=0,7,0)+(ROW(N50)-ROW($I$50))*7+(COLUMN(N50)-COLUMN($I$50)+1))</f>
      </c>
      <c r="O50" s="10">
        <f aca="true" t="shared" si="97" ref="O50:O55">IF(MONTH($I$48)&lt;&gt;MONTH($I$48-(WEEKDAY($I$48,1)-($I$4-1))-IF((WEEKDAY($I$48,1)-($I$4-1))&lt;=0,7,0)+(ROW(O50)-ROW($I$50))*7+(COLUMN(O50)-COLUMN($I$50)+1)),"",$I$48-(WEEKDAY($I$48,1)-($I$4-1))-IF((WEEKDAY($I$48,1)-($I$4-1))&lt;=0,7,0)+(ROW(O50)-ROW($I$50))*7+(COLUMN(O50)-COLUMN($I$50)+1))</f>
        <v>45536</v>
      </c>
    </row>
    <row r="51" spans="1:15" ht="12.75">
      <c r="A51" s="10">
        <f t="shared" si="84"/>
        <v>45145</v>
      </c>
      <c r="B51" s="10">
        <f t="shared" si="85"/>
        <v>45146</v>
      </c>
      <c r="C51" s="10">
        <f t="shared" si="86"/>
        <v>45147</v>
      </c>
      <c r="D51" s="10">
        <f t="shared" si="87"/>
        <v>45148</v>
      </c>
      <c r="E51" s="10">
        <f t="shared" si="88"/>
        <v>45149</v>
      </c>
      <c r="F51" s="10">
        <f t="shared" si="89"/>
        <v>45150</v>
      </c>
      <c r="G51" s="10">
        <f t="shared" si="90"/>
        <v>45151</v>
      </c>
      <c r="I51" s="10">
        <f t="shared" si="91"/>
        <v>45537</v>
      </c>
      <c r="J51" s="10">
        <f t="shared" si="92"/>
        <v>45538</v>
      </c>
      <c r="K51" s="10">
        <f t="shared" si="93"/>
        <v>45539</v>
      </c>
      <c r="L51" s="10">
        <f t="shared" si="94"/>
        <v>45540</v>
      </c>
      <c r="M51" s="10">
        <f t="shared" si="95"/>
        <v>45541</v>
      </c>
      <c r="N51" s="10">
        <f t="shared" si="96"/>
        <v>45542</v>
      </c>
      <c r="O51" s="10">
        <f t="shared" si="97"/>
        <v>45543</v>
      </c>
    </row>
    <row r="52" spans="1:15" ht="12.75">
      <c r="A52" s="10">
        <f t="shared" si="84"/>
        <v>45152</v>
      </c>
      <c r="B52" s="10">
        <f t="shared" si="85"/>
        <v>45153</v>
      </c>
      <c r="C52" s="10">
        <f t="shared" si="86"/>
        <v>45154</v>
      </c>
      <c r="D52" s="10">
        <f t="shared" si="87"/>
        <v>45155</v>
      </c>
      <c r="E52" s="10">
        <f t="shared" si="88"/>
        <v>45156</v>
      </c>
      <c r="F52" s="10">
        <f t="shared" si="89"/>
        <v>45157</v>
      </c>
      <c r="G52" s="10">
        <f t="shared" si="90"/>
        <v>45158</v>
      </c>
      <c r="I52" s="10">
        <f t="shared" si="91"/>
        <v>45544</v>
      </c>
      <c r="J52" s="10">
        <f t="shared" si="92"/>
        <v>45545</v>
      </c>
      <c r="K52" s="10">
        <f t="shared" si="93"/>
        <v>45546</v>
      </c>
      <c r="L52" s="10">
        <f t="shared" si="94"/>
        <v>45547</v>
      </c>
      <c r="M52" s="10">
        <f t="shared" si="95"/>
        <v>45548</v>
      </c>
      <c r="N52" s="10">
        <f t="shared" si="96"/>
        <v>45549</v>
      </c>
      <c r="O52" s="10">
        <f t="shared" si="97"/>
        <v>45550</v>
      </c>
    </row>
    <row r="53" spans="1:15" ht="12.75">
      <c r="A53" s="10">
        <f t="shared" si="84"/>
        <v>45159</v>
      </c>
      <c r="B53" s="10">
        <f t="shared" si="85"/>
        <v>45160</v>
      </c>
      <c r="C53" s="10">
        <f t="shared" si="86"/>
        <v>45161</v>
      </c>
      <c r="D53" s="10">
        <f t="shared" si="87"/>
        <v>45162</v>
      </c>
      <c r="E53" s="10">
        <f t="shared" si="88"/>
        <v>45163</v>
      </c>
      <c r="F53" s="10">
        <f t="shared" si="89"/>
        <v>45164</v>
      </c>
      <c r="G53" s="10">
        <f t="shared" si="90"/>
        <v>45165</v>
      </c>
      <c r="I53" s="10">
        <f t="shared" si="91"/>
        <v>45551</v>
      </c>
      <c r="J53" s="10">
        <f t="shared" si="92"/>
        <v>45552</v>
      </c>
      <c r="K53" s="10">
        <f t="shared" si="93"/>
        <v>45553</v>
      </c>
      <c r="L53" s="10">
        <f t="shared" si="94"/>
        <v>45554</v>
      </c>
      <c r="M53" s="10">
        <f t="shared" si="95"/>
        <v>45555</v>
      </c>
      <c r="N53" s="10">
        <f t="shared" si="96"/>
        <v>45556</v>
      </c>
      <c r="O53" s="10">
        <f t="shared" si="97"/>
        <v>45557</v>
      </c>
    </row>
    <row r="54" spans="1:15" ht="12.75">
      <c r="A54" s="10">
        <f t="shared" si="84"/>
        <v>45166</v>
      </c>
      <c r="B54" s="10">
        <f t="shared" si="85"/>
        <v>45167</v>
      </c>
      <c r="C54" s="10">
        <f t="shared" si="86"/>
        <v>45168</v>
      </c>
      <c r="D54" s="10">
        <f t="shared" si="87"/>
        <v>45169</v>
      </c>
      <c r="E54" s="10">
        <f t="shared" si="88"/>
      </c>
      <c r="F54" s="10">
        <f t="shared" si="89"/>
      </c>
      <c r="G54" s="10">
        <f t="shared" si="90"/>
      </c>
      <c r="I54" s="10">
        <f t="shared" si="91"/>
        <v>45558</v>
      </c>
      <c r="J54" s="10">
        <f t="shared" si="92"/>
        <v>45559</v>
      </c>
      <c r="K54" s="10">
        <f t="shared" si="93"/>
        <v>45560</v>
      </c>
      <c r="L54" s="10">
        <f t="shared" si="94"/>
        <v>45561</v>
      </c>
      <c r="M54" s="10">
        <f t="shared" si="95"/>
        <v>45562</v>
      </c>
      <c r="N54" s="10">
        <f t="shared" si="96"/>
        <v>45563</v>
      </c>
      <c r="O54" s="10">
        <f t="shared" si="97"/>
        <v>45564</v>
      </c>
    </row>
    <row r="55" spans="1:15" ht="12.75">
      <c r="A55" s="10">
        <f t="shared" si="84"/>
      </c>
      <c r="B55" s="10">
        <f t="shared" si="85"/>
      </c>
      <c r="C55" s="10">
        <f t="shared" si="86"/>
      </c>
      <c r="D55" s="10">
        <f t="shared" si="87"/>
      </c>
      <c r="E55" s="10">
        <f t="shared" si="88"/>
      </c>
      <c r="F55" s="10">
        <f t="shared" si="89"/>
      </c>
      <c r="G55" s="10">
        <f t="shared" si="90"/>
      </c>
      <c r="I55" s="10">
        <f t="shared" si="91"/>
        <v>45565</v>
      </c>
      <c r="J55" s="10">
        <f t="shared" si="92"/>
      </c>
      <c r="K55" s="10">
        <f t="shared" si="93"/>
      </c>
      <c r="L55" s="10">
        <f t="shared" si="94"/>
      </c>
      <c r="M55" s="10">
        <f t="shared" si="95"/>
      </c>
      <c r="N55" s="10">
        <f t="shared" si="96"/>
      </c>
      <c r="O55" s="10">
        <f t="shared" si="97"/>
      </c>
    </row>
  </sheetData>
  <sheetProtection selectLockedCells="1" selectUnlockedCells="1"/>
  <mergeCells count="27">
    <mergeCell ref="A48:G48"/>
    <mergeCell ref="I48:O48"/>
    <mergeCell ref="A27:G27"/>
    <mergeCell ref="I27:O27"/>
    <mergeCell ref="Q27:W27"/>
    <mergeCell ref="A36:G36"/>
    <mergeCell ref="I36:O36"/>
    <mergeCell ref="Q36:W36"/>
    <mergeCell ref="A7:W7"/>
    <mergeCell ref="A9:G9"/>
    <mergeCell ref="I9:O9"/>
    <mergeCell ref="Q9:W9"/>
    <mergeCell ref="A18:G18"/>
    <mergeCell ref="I18:O18"/>
    <mergeCell ref="Q18:W18"/>
    <mergeCell ref="A4:C4"/>
    <mergeCell ref="E4:G4"/>
    <mergeCell ref="I4:K4"/>
    <mergeCell ref="L4:O4"/>
    <mergeCell ref="Q4:Z4"/>
    <mergeCell ref="A6:W6"/>
    <mergeCell ref="A1:Z1"/>
    <mergeCell ref="A2:K2"/>
    <mergeCell ref="A3:C3"/>
    <mergeCell ref="E3:G3"/>
    <mergeCell ref="I3:O3"/>
    <mergeCell ref="Q3:Z3"/>
  </mergeCells>
  <conditionalFormatting sqref="Q38:W43 I38:O43 A38:G43 Q29:W34 I29:O34 A29:G34 Q20:W25 I20:O25 A20:G25 Q11:W16 I11:O16 A11:G16 A50:G55 I50:O55">
    <cfRule type="cellIs" priority="1" dxfId="0" operator="equal" stopIfTrue="1">
      <formula>""</formula>
    </cfRule>
  </conditionalFormatting>
  <hyperlinks>
    <hyperlink ref="A2" r:id="rId1" display="http://www.vertex42.com/es/calendario.html"/>
    <hyperlink ref="Z43" r:id="rId2" display="Calendarios por Vertex42.com"/>
  </hyperlinks>
  <printOptions horizontalCentered="1"/>
  <pageMargins left="0.75" right="0.75" top="0.5" bottom="0.5" header="0.5118055555555555" footer="0.5118055555555555"/>
  <pageSetup horizontalDpi="300" verticalDpi="300" orientation="landscape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PageLayoutView="0" workbookViewId="0" topLeftCell="A1">
      <selection activeCell="B3" sqref="B3:C5"/>
    </sheetView>
  </sheetViews>
  <sheetFormatPr defaultColWidth="9.140625" defaultRowHeight="12.75"/>
  <cols>
    <col min="1" max="11" width="10.7109375" style="0" customWidth="1"/>
    <col min="12" max="15" width="5.710937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Calendario!Q27</f>
        <v>45413</v>
      </c>
      <c r="J1" s="302"/>
      <c r="K1" s="302"/>
      <c r="L1" s="302"/>
      <c r="M1" s="302"/>
      <c r="N1" s="302"/>
      <c r="O1" s="302"/>
    </row>
    <row r="2" spans="2:15" s="19" customFormat="1" ht="15.75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">
      <c r="B3" s="20"/>
      <c r="C3" s="21"/>
      <c r="D3" s="20"/>
      <c r="E3" s="21"/>
      <c r="F3" s="114">
        <f>Calendario!S29</f>
        <v>45413</v>
      </c>
      <c r="G3" s="149" t="s">
        <v>19</v>
      </c>
      <c r="H3" s="114">
        <f>Calendario!T29</f>
        <v>45414</v>
      </c>
      <c r="I3" s="115"/>
      <c r="J3" s="114">
        <f>Calendario!U29</f>
        <v>45415</v>
      </c>
      <c r="K3" s="115"/>
      <c r="L3" s="114">
        <f>Calendario!V29</f>
        <v>45416</v>
      </c>
      <c r="M3" s="115"/>
      <c r="N3" s="114">
        <f>Calendario!W29</f>
        <v>45417</v>
      </c>
      <c r="O3" s="115"/>
    </row>
    <row r="4" spans="2:15" s="19" customFormat="1" ht="13.5" thickBot="1">
      <c r="B4" s="268"/>
      <c r="C4" s="268"/>
      <c r="D4" s="268"/>
      <c r="E4" s="268"/>
      <c r="F4" s="400" t="s">
        <v>31</v>
      </c>
      <c r="G4" s="401"/>
      <c r="H4" s="400" t="s">
        <v>31</v>
      </c>
      <c r="I4" s="401"/>
      <c r="J4" s="323" t="s">
        <v>31</v>
      </c>
      <c r="K4" s="323"/>
      <c r="L4" s="49"/>
      <c r="M4" s="44"/>
      <c r="N4" s="45"/>
      <c r="O4" s="44"/>
    </row>
    <row r="5" spans="1:15" s="19" customFormat="1" ht="13.5" customHeight="1" thickBot="1">
      <c r="A5" s="37" t="s">
        <v>17</v>
      </c>
      <c r="B5" s="268"/>
      <c r="C5" s="268"/>
      <c r="D5" s="268"/>
      <c r="E5" s="268"/>
      <c r="F5" s="405"/>
      <c r="G5" s="406"/>
      <c r="H5" s="405"/>
      <c r="I5" s="406"/>
      <c r="J5" s="407"/>
      <c r="K5" s="407"/>
      <c r="L5" s="49"/>
      <c r="M5" s="44"/>
      <c r="N5" s="45"/>
      <c r="O5" s="44"/>
    </row>
    <row r="6" spans="1:15" s="19" customFormat="1" ht="13.5" customHeight="1" thickBot="1">
      <c r="A6" s="47" t="s">
        <v>18</v>
      </c>
      <c r="B6" s="268"/>
      <c r="C6" s="268"/>
      <c r="D6" s="268"/>
      <c r="E6" s="268"/>
      <c r="F6" s="402"/>
      <c r="G6" s="403"/>
      <c r="H6" s="320"/>
      <c r="I6" s="320"/>
      <c r="J6" s="404"/>
      <c r="K6" s="404"/>
      <c r="L6" s="49"/>
      <c r="M6" s="44"/>
      <c r="N6" s="45"/>
      <c r="O6" s="44"/>
    </row>
    <row r="7" spans="2:15" s="19" customFormat="1" ht="12.75">
      <c r="B7" s="268"/>
      <c r="C7" s="268"/>
      <c r="D7" s="268"/>
      <c r="E7" s="268"/>
      <c r="F7" s="282"/>
      <c r="G7" s="283"/>
      <c r="H7" s="268"/>
      <c r="I7" s="268"/>
      <c r="J7" s="268"/>
      <c r="K7" s="268"/>
      <c r="L7" s="291"/>
      <c r="M7" s="291"/>
      <c r="N7" s="269"/>
      <c r="O7" s="269"/>
    </row>
    <row r="8" spans="2:15" s="50" customFormat="1" ht="13.5" thickBot="1">
      <c r="B8" s="286"/>
      <c r="C8" s="286"/>
      <c r="D8" s="286"/>
      <c r="E8" s="286"/>
      <c r="F8" s="286"/>
      <c r="G8" s="286"/>
      <c r="H8" s="408"/>
      <c r="I8" s="408"/>
      <c r="J8" s="286"/>
      <c r="K8" s="286"/>
      <c r="L8" s="291"/>
      <c r="M8" s="291"/>
      <c r="N8" s="269"/>
      <c r="O8" s="269"/>
    </row>
    <row r="9" spans="2:15" s="19" customFormat="1" ht="18">
      <c r="B9" s="114">
        <f>Calendario!Q30</f>
        <v>45418</v>
      </c>
      <c r="C9" s="115"/>
      <c r="D9" s="119">
        <f>Calendario!R30</f>
        <v>45419</v>
      </c>
      <c r="E9" s="120"/>
      <c r="F9" s="114">
        <f>Calendario!S30</f>
        <v>45420</v>
      </c>
      <c r="G9" s="115"/>
      <c r="H9" s="114">
        <f>Calendario!T30</f>
        <v>45421</v>
      </c>
      <c r="I9" s="115"/>
      <c r="J9" s="114">
        <f>Calendario!U30</f>
        <v>45422</v>
      </c>
      <c r="K9" s="115"/>
      <c r="L9" s="114">
        <f>Calendario!V30</f>
        <v>45423</v>
      </c>
      <c r="M9" s="115"/>
      <c r="N9" s="114">
        <f>Calendario!W30</f>
        <v>45424</v>
      </c>
      <c r="O9" s="115"/>
    </row>
    <row r="10" spans="2:15" s="19" customFormat="1" ht="13.5" thickBot="1">
      <c r="B10" s="323" t="s">
        <v>31</v>
      </c>
      <c r="C10" s="323"/>
      <c r="D10" s="323" t="s">
        <v>31</v>
      </c>
      <c r="E10" s="323"/>
      <c r="F10" s="323" t="s">
        <v>31</v>
      </c>
      <c r="G10" s="323"/>
      <c r="H10" s="323" t="s">
        <v>31</v>
      </c>
      <c r="I10" s="323"/>
      <c r="J10" s="323" t="s">
        <v>31</v>
      </c>
      <c r="K10" s="323"/>
      <c r="L10" s="49"/>
      <c r="M10" s="44"/>
      <c r="N10" s="45"/>
      <c r="O10" s="44"/>
    </row>
    <row r="11" spans="1:15" s="19" customFormat="1" ht="13.5" thickBot="1">
      <c r="A11" s="180" t="s">
        <v>17</v>
      </c>
      <c r="B11" s="409"/>
      <c r="C11" s="409"/>
      <c r="D11" s="268"/>
      <c r="E11" s="268"/>
      <c r="F11" s="407"/>
      <c r="G11" s="407"/>
      <c r="H11" s="268"/>
      <c r="I11" s="268"/>
      <c r="J11" s="407"/>
      <c r="K11" s="407"/>
      <c r="L11" s="49"/>
      <c r="M11" s="44"/>
      <c r="N11" s="45"/>
      <c r="O11" s="44"/>
    </row>
    <row r="12" spans="1:15" s="19" customFormat="1" ht="13.5" thickBot="1">
      <c r="A12" s="151" t="s">
        <v>18</v>
      </c>
      <c r="B12" s="404"/>
      <c r="C12" s="404"/>
      <c r="D12" s="387"/>
      <c r="E12" s="387"/>
      <c r="F12" s="404"/>
      <c r="G12" s="404"/>
      <c r="H12" s="387"/>
      <c r="I12" s="387"/>
      <c r="J12" s="404"/>
      <c r="K12" s="404"/>
      <c r="L12" s="49"/>
      <c r="M12" s="44"/>
      <c r="N12" s="45"/>
      <c r="O12" s="44"/>
    </row>
    <row r="13" spans="2:15" s="19" customFormat="1" ht="12.75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91"/>
      <c r="M13" s="291"/>
      <c r="N13" s="269"/>
      <c r="O13" s="269"/>
    </row>
    <row r="14" spans="2:15" s="50" customFormat="1" ht="12.75"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91"/>
      <c r="M14" s="291"/>
      <c r="N14" s="269"/>
      <c r="O14" s="269"/>
    </row>
    <row r="15" spans="2:15" s="19" customFormat="1" ht="18">
      <c r="B15" s="114">
        <f>Calendario!Q31</f>
        <v>45425</v>
      </c>
      <c r="C15" s="115"/>
      <c r="D15" s="114">
        <f>Calendario!R31</f>
        <v>45426</v>
      </c>
      <c r="E15" s="115"/>
      <c r="F15" s="114">
        <f>Calendario!S31</f>
        <v>45427</v>
      </c>
      <c r="G15" s="115"/>
      <c r="H15" s="114">
        <f>Calendario!T31</f>
        <v>45428</v>
      </c>
      <c r="I15" s="115"/>
      <c r="J15" s="114">
        <f>Calendario!U31</f>
        <v>45429</v>
      </c>
      <c r="K15" s="115"/>
      <c r="L15" s="114">
        <f>Calendario!V31</f>
        <v>45430</v>
      </c>
      <c r="M15" s="115"/>
      <c r="N15" s="114">
        <f>Calendario!W31</f>
        <v>45431</v>
      </c>
      <c r="O15" s="115"/>
    </row>
    <row r="16" spans="2:15" s="19" customFormat="1" ht="13.5" thickBot="1">
      <c r="B16" s="323" t="s">
        <v>31</v>
      </c>
      <c r="C16" s="323"/>
      <c r="D16" s="323" t="s">
        <v>31</v>
      </c>
      <c r="E16" s="323"/>
      <c r="F16" s="323" t="s">
        <v>31</v>
      </c>
      <c r="G16" s="323"/>
      <c r="H16" s="323" t="s">
        <v>31</v>
      </c>
      <c r="I16" s="323"/>
      <c r="J16" s="323" t="s">
        <v>31</v>
      </c>
      <c r="K16" s="323"/>
      <c r="L16" s="49"/>
      <c r="M16" s="44"/>
      <c r="N16" s="45"/>
      <c r="O16" s="44"/>
    </row>
    <row r="17" spans="1:15" s="19" customFormat="1" ht="13.5" thickBot="1">
      <c r="A17" s="37" t="s">
        <v>17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9"/>
      <c r="M17" s="44"/>
      <c r="N17" s="45"/>
      <c r="O17" s="44"/>
    </row>
    <row r="18" spans="1:15" s="19" customFormat="1" ht="12.75">
      <c r="A18" s="47" t="s">
        <v>18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9"/>
      <c r="M18" s="44"/>
      <c r="N18" s="45"/>
      <c r="O18" s="44"/>
    </row>
    <row r="19" spans="2:15" s="19" customFormat="1" ht="12.75"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91"/>
      <c r="M19" s="291"/>
      <c r="N19" s="269"/>
      <c r="O19" s="269"/>
    </row>
    <row r="20" spans="2:15" s="50" customFormat="1" ht="12.75"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91"/>
      <c r="M20" s="291"/>
      <c r="N20" s="269"/>
      <c r="O20" s="269"/>
    </row>
    <row r="21" spans="2:15" s="19" customFormat="1" ht="18">
      <c r="B21" s="114">
        <f>Calendario!Q32</f>
        <v>45432</v>
      </c>
      <c r="C21" s="116"/>
      <c r="D21" s="114">
        <f>Calendario!R32</f>
        <v>45433</v>
      </c>
      <c r="E21" s="115"/>
      <c r="F21" s="114">
        <f>Calendario!S32</f>
        <v>45434</v>
      </c>
      <c r="G21" s="115"/>
      <c r="H21" s="114">
        <f>Calendario!T32</f>
        <v>45435</v>
      </c>
      <c r="I21" s="115"/>
      <c r="J21" s="114">
        <f>Calendario!U32</f>
        <v>45436</v>
      </c>
      <c r="K21" s="115"/>
      <c r="L21" s="114">
        <f>Calendario!V32</f>
        <v>45437</v>
      </c>
      <c r="M21" s="115"/>
      <c r="N21" s="114">
        <f>Calendario!W32</f>
        <v>45438</v>
      </c>
      <c r="O21" s="115"/>
    </row>
    <row r="22" spans="2:15" s="19" customFormat="1" ht="12.75">
      <c r="B22" s="323" t="s">
        <v>31</v>
      </c>
      <c r="C22" s="323"/>
      <c r="D22" s="323" t="s">
        <v>31</v>
      </c>
      <c r="E22" s="323"/>
      <c r="F22" s="323" t="s">
        <v>31</v>
      </c>
      <c r="G22" s="323"/>
      <c r="H22" s="323" t="s">
        <v>31</v>
      </c>
      <c r="I22" s="323"/>
      <c r="J22" s="323" t="s">
        <v>31</v>
      </c>
      <c r="K22" s="323"/>
      <c r="L22" s="49"/>
      <c r="M22" s="44"/>
      <c r="N22" s="45"/>
      <c r="O22" s="44"/>
    </row>
    <row r="23" spans="1:15" s="19" customFormat="1" ht="12.75">
      <c r="A23" s="37" t="s">
        <v>17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9"/>
      <c r="M23" s="44"/>
      <c r="N23" s="45"/>
      <c r="O23" s="44"/>
    </row>
    <row r="24" spans="1:15" s="19" customFormat="1" ht="12.75">
      <c r="A24" s="47" t="s">
        <v>18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9"/>
      <c r="M24" s="44"/>
      <c r="N24" s="45"/>
      <c r="O24" s="44"/>
    </row>
    <row r="25" spans="2:15" s="19" customFormat="1" ht="12.75">
      <c r="B25" s="306"/>
      <c r="C25" s="306"/>
      <c r="D25" s="306"/>
      <c r="E25" s="306"/>
      <c r="F25" s="268"/>
      <c r="G25" s="268"/>
      <c r="H25" s="268"/>
      <c r="I25" s="268"/>
      <c r="J25" s="268"/>
      <c r="K25" s="268"/>
      <c r="L25" s="291"/>
      <c r="M25" s="291"/>
      <c r="N25" s="269"/>
      <c r="O25" s="269"/>
    </row>
    <row r="26" spans="2:15" s="50" customFormat="1" ht="12.75">
      <c r="B26" s="309"/>
      <c r="C26" s="309"/>
      <c r="D26" s="309"/>
      <c r="E26" s="309"/>
      <c r="F26" s="286"/>
      <c r="G26" s="286"/>
      <c r="H26" s="286"/>
      <c r="I26" s="286"/>
      <c r="J26" s="286"/>
      <c r="K26" s="286"/>
      <c r="L26" s="291"/>
      <c r="M26" s="291"/>
      <c r="N26" s="269"/>
      <c r="O26" s="269"/>
    </row>
    <row r="27" spans="2:15" s="19" customFormat="1" ht="18">
      <c r="B27" s="119">
        <f>Calendario!Q33</f>
        <v>45439</v>
      </c>
      <c r="C27" s="116"/>
      <c r="D27" s="114">
        <f>Calendario!R33</f>
        <v>45440</v>
      </c>
      <c r="E27" s="115"/>
      <c r="F27" s="114">
        <f>Calendario!S33</f>
        <v>45441</v>
      </c>
      <c r="G27" s="115"/>
      <c r="H27" s="114">
        <f>Calendario!T33</f>
        <v>45442</v>
      </c>
      <c r="I27" s="115"/>
      <c r="J27" s="114">
        <v>31</v>
      </c>
      <c r="K27" s="115"/>
      <c r="L27" s="20">
        <f>Calendario!V33</f>
      </c>
      <c r="M27" s="21"/>
      <c r="N27" s="20">
        <f>Calendario!W33</f>
      </c>
      <c r="O27" s="21"/>
    </row>
    <row r="28" spans="2:15" s="19" customFormat="1" ht="13.5" thickBot="1">
      <c r="B28" s="289"/>
      <c r="C28" s="289"/>
      <c r="D28" s="323" t="s">
        <v>31</v>
      </c>
      <c r="E28" s="323"/>
      <c r="F28" s="323" t="s">
        <v>31</v>
      </c>
      <c r="G28" s="323"/>
      <c r="H28" s="323" t="s">
        <v>31</v>
      </c>
      <c r="I28" s="323"/>
      <c r="J28" s="323" t="s">
        <v>31</v>
      </c>
      <c r="K28" s="323"/>
      <c r="L28" s="268"/>
      <c r="M28" s="268"/>
      <c r="N28" s="268"/>
      <c r="O28" s="268"/>
    </row>
    <row r="29" spans="1:15" s="19" customFormat="1" ht="13.5" thickBot="1">
      <c r="A29" s="37" t="s">
        <v>17</v>
      </c>
      <c r="B29" s="289"/>
      <c r="C29" s="289"/>
      <c r="D29" s="407"/>
      <c r="E29" s="407"/>
      <c r="F29" s="407"/>
      <c r="G29" s="407"/>
      <c r="H29" s="407"/>
      <c r="I29" s="407"/>
      <c r="J29" s="407"/>
      <c r="K29" s="407"/>
      <c r="L29" s="268"/>
      <c r="M29" s="268"/>
      <c r="N29" s="268"/>
      <c r="O29" s="268"/>
    </row>
    <row r="30" spans="1:15" s="19" customFormat="1" ht="13.5" thickBot="1">
      <c r="A30" s="47" t="s">
        <v>18</v>
      </c>
      <c r="B30" s="289"/>
      <c r="C30" s="289"/>
      <c r="D30" s="404"/>
      <c r="E30" s="404"/>
      <c r="F30" s="404"/>
      <c r="G30" s="404"/>
      <c r="H30" s="404"/>
      <c r="I30" s="404"/>
      <c r="J30" s="404"/>
      <c r="K30" s="404"/>
      <c r="L30" s="268"/>
      <c r="M30" s="268"/>
      <c r="N30" s="268"/>
      <c r="O30" s="268"/>
    </row>
    <row r="31" spans="2:15" s="19" customFormat="1" ht="12.75">
      <c r="B31" s="289"/>
      <c r="C31" s="289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s="50" customFormat="1" ht="12.75">
      <c r="B32" s="290"/>
      <c r="C32" s="290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</row>
    <row r="33" spans="2:15" ht="18">
      <c r="B33" s="20">
        <f>Calendario!Q34</f>
      </c>
      <c r="C33" s="21"/>
      <c r="D33" s="20">
        <f>Calendario!R34</f>
      </c>
      <c r="E33" s="21"/>
      <c r="F33" s="72"/>
      <c r="G33" s="73"/>
      <c r="H33" s="74"/>
      <c r="I33" s="75"/>
      <c r="J33" s="112"/>
      <c r="K33" s="74"/>
      <c r="L33" s="74"/>
      <c r="M33" s="74"/>
      <c r="N33" s="74"/>
      <c r="O33" s="75"/>
    </row>
    <row r="34" spans="2:15" ht="12.75">
      <c r="B34" s="268"/>
      <c r="C34" s="268"/>
      <c r="D34" s="268"/>
      <c r="E34" s="268"/>
      <c r="F34" s="76"/>
      <c r="G34" s="77"/>
      <c r="H34" s="77"/>
      <c r="I34" s="78"/>
      <c r="J34" s="106"/>
      <c r="K34" s="77"/>
      <c r="L34" s="77"/>
      <c r="M34" s="77"/>
      <c r="N34" s="77"/>
      <c r="O34" s="78"/>
    </row>
    <row r="35" spans="2:15" ht="12.75">
      <c r="B35" s="268"/>
      <c r="C35" s="268"/>
      <c r="D35" s="268"/>
      <c r="E35" s="268"/>
      <c r="F35" s="76"/>
      <c r="G35" s="77"/>
      <c r="H35" s="77"/>
      <c r="I35" s="78"/>
      <c r="J35" s="106"/>
      <c r="K35" s="77"/>
      <c r="L35" s="77"/>
      <c r="M35" s="77"/>
      <c r="N35" s="77"/>
      <c r="O35" s="78"/>
    </row>
    <row r="36" spans="2:15" ht="12.75">
      <c r="B36" s="268"/>
      <c r="C36" s="268"/>
      <c r="D36" s="268"/>
      <c r="E36" s="268"/>
      <c r="F36" s="76"/>
      <c r="G36" s="77"/>
      <c r="H36" s="77"/>
      <c r="I36" s="78"/>
      <c r="J36" s="106"/>
      <c r="K36" s="77"/>
      <c r="L36" s="77"/>
      <c r="M36" s="77"/>
      <c r="N36" s="77"/>
      <c r="O36" s="78"/>
    </row>
    <row r="37" spans="2:15" ht="12.75">
      <c r="B37" s="268"/>
      <c r="C37" s="268"/>
      <c r="D37" s="268"/>
      <c r="E37" s="268"/>
      <c r="F37" s="76"/>
      <c r="G37" s="77"/>
      <c r="H37" s="77"/>
      <c r="I37" s="78"/>
      <c r="J37" s="106"/>
      <c r="K37" s="77"/>
      <c r="L37" s="77"/>
      <c r="M37" s="77"/>
      <c r="N37" s="294"/>
      <c r="O37" s="294"/>
    </row>
    <row r="38" spans="2:15" ht="12.75">
      <c r="B38" s="286"/>
      <c r="C38" s="286"/>
      <c r="D38" s="297" t="s">
        <v>12</v>
      </c>
      <c r="E38" s="297"/>
      <c r="F38" s="79" t="s">
        <v>11</v>
      </c>
      <c r="G38" s="80"/>
      <c r="H38" s="80"/>
      <c r="I38" s="81" t="s">
        <v>12</v>
      </c>
      <c r="J38" s="108"/>
      <c r="K38" s="80"/>
      <c r="L38" s="296"/>
      <c r="M38" s="296"/>
      <c r="N38" s="296"/>
      <c r="O38" s="296"/>
    </row>
  </sheetData>
  <sheetProtection selectLockedCells="1" selectUnlockedCells="1"/>
  <mergeCells count="172">
    <mergeCell ref="B4:C4"/>
    <mergeCell ref="B5:C5"/>
    <mergeCell ref="B6:C6"/>
    <mergeCell ref="B37:C37"/>
    <mergeCell ref="D37:E37"/>
    <mergeCell ref="N37:O37"/>
    <mergeCell ref="N31:O31"/>
    <mergeCell ref="B32:C32"/>
    <mergeCell ref="D32:E32"/>
    <mergeCell ref="F32:G32"/>
    <mergeCell ref="B38:C38"/>
    <mergeCell ref="D38:E38"/>
    <mergeCell ref="L38:O38"/>
    <mergeCell ref="B34:C34"/>
    <mergeCell ref="D34:E34"/>
    <mergeCell ref="B35:C35"/>
    <mergeCell ref="D35:E35"/>
    <mergeCell ref="B36:C36"/>
    <mergeCell ref="D36:E36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B11:C11"/>
    <mergeCell ref="F11:G11"/>
    <mergeCell ref="J11:K11"/>
    <mergeCell ref="B12:C12"/>
    <mergeCell ref="D12:E12"/>
    <mergeCell ref="F12:G12"/>
    <mergeCell ref="L8:M8"/>
    <mergeCell ref="H12:I12"/>
    <mergeCell ref="J12:K12"/>
    <mergeCell ref="N8:O8"/>
    <mergeCell ref="B7:C7"/>
    <mergeCell ref="D7:E7"/>
    <mergeCell ref="B10:C10"/>
    <mergeCell ref="D10:E10"/>
    <mergeCell ref="F10:G10"/>
    <mergeCell ref="H10:I10"/>
    <mergeCell ref="H11:I11"/>
    <mergeCell ref="B8:C8"/>
    <mergeCell ref="D8:E8"/>
    <mergeCell ref="F8:G8"/>
    <mergeCell ref="H8:I8"/>
    <mergeCell ref="J8:K8"/>
    <mergeCell ref="J10:K10"/>
    <mergeCell ref="L2:M2"/>
    <mergeCell ref="N2:O2"/>
    <mergeCell ref="F7:G7"/>
    <mergeCell ref="H7:I7"/>
    <mergeCell ref="J7:K7"/>
    <mergeCell ref="L7:M7"/>
    <mergeCell ref="F5:G5"/>
    <mergeCell ref="H5:I5"/>
    <mergeCell ref="J5:K5"/>
    <mergeCell ref="N7:O7"/>
    <mergeCell ref="F4:G4"/>
    <mergeCell ref="H4:I4"/>
    <mergeCell ref="J4:K4"/>
    <mergeCell ref="B29:C29"/>
    <mergeCell ref="D6:E6"/>
    <mergeCell ref="F6:G6"/>
    <mergeCell ref="H6:I6"/>
    <mergeCell ref="J6:K6"/>
    <mergeCell ref="D5:E5"/>
    <mergeCell ref="D11:E11"/>
    <mergeCell ref="B30:C30"/>
    <mergeCell ref="B28:C28"/>
    <mergeCell ref="B1:H1"/>
    <mergeCell ref="I1:O1"/>
    <mergeCell ref="B2:C2"/>
    <mergeCell ref="D2:E2"/>
    <mergeCell ref="F2:G2"/>
    <mergeCell ref="H2:I2"/>
    <mergeCell ref="J2:K2"/>
    <mergeCell ref="D4:E4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showGridLines="0" zoomScalePageLayoutView="0" workbookViewId="0" topLeftCell="A1">
      <selection activeCell="K21" sqref="K21"/>
    </sheetView>
  </sheetViews>
  <sheetFormatPr defaultColWidth="9.140625" defaultRowHeight="12.75"/>
  <cols>
    <col min="1" max="1" width="11.421875" style="0" customWidth="1"/>
    <col min="2" max="2" width="4.140625" style="0" customWidth="1"/>
    <col min="3" max="3" width="13.7109375" style="0" customWidth="1"/>
    <col min="4" max="4" width="4.140625" style="0" customWidth="1"/>
    <col min="5" max="5" width="13.7109375" style="0" customWidth="1"/>
    <col min="6" max="6" width="4.140625" style="0" customWidth="1"/>
    <col min="7" max="7" width="13.7109375" style="0" customWidth="1"/>
    <col min="8" max="8" width="4.140625" style="0" customWidth="1"/>
    <col min="9" max="9" width="13.7109375" style="0" customWidth="1"/>
    <col min="10" max="10" width="4.140625" style="0" customWidth="1"/>
    <col min="11" max="11" width="13.7109375" style="0" customWidth="1"/>
    <col min="12" max="12" width="4.140625" style="0" customWidth="1"/>
    <col min="13" max="13" width="13.7109375" style="0" customWidth="1"/>
    <col min="14" max="14" width="4.140625" style="0" customWidth="1"/>
    <col min="15" max="15" width="13.710937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Calendario!A36</f>
        <v>45444</v>
      </c>
      <c r="J1" s="302"/>
      <c r="K1" s="302"/>
      <c r="L1" s="302"/>
      <c r="M1" s="302"/>
      <c r="N1" s="302"/>
      <c r="O1" s="302"/>
    </row>
    <row r="2" spans="2:15" s="19" customFormat="1" ht="15.75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">
      <c r="B3" s="20">
        <f>Calendario!A38</f>
      </c>
      <c r="C3" s="21"/>
      <c r="D3" s="20">
        <f>Calendario!B38</f>
      </c>
      <c r="E3" s="21"/>
      <c r="F3" s="20">
        <f>Calendario!C38</f>
      </c>
      <c r="G3" s="21"/>
      <c r="H3" s="20">
        <f>Calendario!D38</f>
      </c>
      <c r="I3" s="21"/>
      <c r="J3" s="20">
        <f>Calendario!E38</f>
      </c>
      <c r="K3" s="21"/>
      <c r="L3" s="20">
        <f>Calendario!F38</f>
        <v>45444</v>
      </c>
      <c r="M3" s="21"/>
      <c r="N3" s="20">
        <f>Calendario!G38</f>
        <v>45445</v>
      </c>
      <c r="O3" s="21"/>
    </row>
    <row r="4" spans="2:15" s="19" customFormat="1" ht="12.7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2:15" s="19" customFormat="1" ht="12.75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2:15" s="19" customFormat="1" ht="12.7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2:15" s="19" customFormat="1" ht="12.75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2:15" s="50" customFormat="1" ht="12.75"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2:15" s="19" customFormat="1" ht="18">
      <c r="B9" s="20">
        <v>5</v>
      </c>
      <c r="C9" s="21"/>
      <c r="D9" s="20">
        <f>Calendario!B39</f>
        <v>45447</v>
      </c>
      <c r="E9" s="21"/>
      <c r="F9" s="20">
        <f>Calendario!C39</f>
        <v>45448</v>
      </c>
      <c r="G9" s="21"/>
      <c r="H9" s="20">
        <f>Calendario!D39</f>
        <v>45449</v>
      </c>
      <c r="I9" s="21"/>
      <c r="J9" s="20">
        <f>Calendario!E39</f>
        <v>45450</v>
      </c>
      <c r="K9" s="21"/>
      <c r="L9" s="20">
        <f>Calendario!F39</f>
        <v>45451</v>
      </c>
      <c r="M9" s="21"/>
      <c r="N9" s="20">
        <f>Calendario!G39</f>
        <v>45452</v>
      </c>
      <c r="O9" s="21"/>
    </row>
    <row r="10" spans="2:15" s="19" customFormat="1" ht="12.75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2:15" s="19" customFormat="1" ht="12.75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2:15" s="19" customFormat="1" ht="12.75"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</row>
    <row r="13" spans="2:15" s="19" customFormat="1" ht="12.75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</row>
    <row r="14" spans="2:15" s="50" customFormat="1" ht="12.75"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</row>
    <row r="15" spans="2:15" s="19" customFormat="1" ht="18">
      <c r="B15" s="20">
        <v>12</v>
      </c>
      <c r="C15" s="21"/>
      <c r="D15" s="20">
        <f>Calendario!B40</f>
        <v>45454</v>
      </c>
      <c r="E15" s="21"/>
      <c r="F15" s="20">
        <f>Calendario!C40</f>
        <v>45455</v>
      </c>
      <c r="G15" s="21"/>
      <c r="H15" s="20">
        <f>Calendario!D40</f>
        <v>45456</v>
      </c>
      <c r="I15" s="21"/>
      <c r="J15" s="20">
        <f>Calendario!E40</f>
        <v>45457</v>
      </c>
      <c r="K15" s="21"/>
      <c r="L15" s="20">
        <f>Calendario!F40</f>
        <v>45458</v>
      </c>
      <c r="M15" s="21"/>
      <c r="N15" s="20">
        <f>Calendario!G40</f>
        <v>45459</v>
      </c>
      <c r="O15" s="21"/>
    </row>
    <row r="16" spans="2:15" s="19" customFormat="1" ht="12.75"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</row>
    <row r="17" spans="2:15" s="19" customFormat="1" ht="12.75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  <row r="18" spans="2:15" s="19" customFormat="1" ht="12.75"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</row>
    <row r="19" spans="2:15" s="19" customFormat="1" ht="12.75"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2:15" s="50" customFormat="1" ht="12.75"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</row>
    <row r="21" spans="2:15" s="19" customFormat="1" ht="18">
      <c r="B21" s="20">
        <f>Calendario!A41</f>
        <v>45460</v>
      </c>
      <c r="C21" s="21"/>
      <c r="D21" s="20">
        <f>Calendario!B41</f>
        <v>45461</v>
      </c>
      <c r="E21" s="21"/>
      <c r="F21" s="20">
        <f>Calendario!C41</f>
        <v>45462</v>
      </c>
      <c r="G21" s="21"/>
      <c r="H21" s="20">
        <v>22</v>
      </c>
      <c r="I21" s="21"/>
      <c r="J21" s="194">
        <v>23</v>
      </c>
      <c r="K21" s="197"/>
      <c r="L21" s="20">
        <f>Calendario!F41</f>
        <v>45465</v>
      </c>
      <c r="M21" s="21"/>
      <c r="N21" s="20">
        <f>Calendario!G41</f>
        <v>45466</v>
      </c>
      <c r="O21" s="21"/>
    </row>
    <row r="22" spans="2:15" s="19" customFormat="1" ht="12.75">
      <c r="B22" s="268"/>
      <c r="C22" s="268"/>
      <c r="D22" s="268"/>
      <c r="E22" s="268"/>
      <c r="F22" s="268"/>
      <c r="G22" s="268"/>
      <c r="H22" s="268"/>
      <c r="I22" s="268"/>
      <c r="J22" s="195"/>
      <c r="K22" s="198"/>
      <c r="L22" s="268"/>
      <c r="M22" s="268"/>
      <c r="N22" s="268"/>
      <c r="O22" s="268"/>
    </row>
    <row r="23" spans="2:15" s="19" customFormat="1" ht="12.75">
      <c r="B23" s="268"/>
      <c r="C23" s="268"/>
      <c r="D23" s="268"/>
      <c r="E23" s="268"/>
      <c r="F23" s="268"/>
      <c r="G23" s="268"/>
      <c r="H23" s="268"/>
      <c r="I23" s="268"/>
      <c r="J23" s="196"/>
      <c r="K23" s="199"/>
      <c r="L23" s="268"/>
      <c r="M23" s="268"/>
      <c r="N23" s="268"/>
      <c r="O23" s="268"/>
    </row>
    <row r="24" spans="2:15" s="19" customFormat="1" ht="12.75">
      <c r="B24" s="268"/>
      <c r="C24" s="268"/>
      <c r="D24" s="268"/>
      <c r="E24" s="268"/>
      <c r="F24" s="268"/>
      <c r="G24" s="268"/>
      <c r="H24" s="268"/>
      <c r="I24" s="268"/>
      <c r="J24" s="196"/>
      <c r="K24" s="199"/>
      <c r="L24" s="268"/>
      <c r="M24" s="268"/>
      <c r="N24" s="268"/>
      <c r="O24" s="268"/>
    </row>
    <row r="25" spans="2:15" s="19" customFormat="1" ht="12.75">
      <c r="B25" s="268"/>
      <c r="C25" s="268"/>
      <c r="D25" s="268"/>
      <c r="E25" s="268"/>
      <c r="F25" s="268"/>
      <c r="G25" s="268"/>
      <c r="H25" s="268"/>
      <c r="I25" s="268"/>
      <c r="J25" s="410"/>
      <c r="K25" s="410"/>
      <c r="L25" s="268"/>
      <c r="M25" s="268"/>
      <c r="N25" s="268"/>
      <c r="O25" s="268"/>
    </row>
    <row r="26" spans="2:15" s="50" customFormat="1" ht="12.75">
      <c r="B26" s="286"/>
      <c r="C26" s="286"/>
      <c r="D26" s="286"/>
      <c r="E26" s="286"/>
      <c r="F26" s="286"/>
      <c r="G26" s="286"/>
      <c r="H26" s="286"/>
      <c r="I26" s="286"/>
      <c r="J26" s="411"/>
      <c r="K26" s="411"/>
      <c r="L26" s="286"/>
      <c r="M26" s="286"/>
      <c r="N26" s="286"/>
      <c r="O26" s="286"/>
    </row>
    <row r="27" spans="2:15" s="19" customFormat="1" ht="18">
      <c r="B27" s="139">
        <f>Calendario!A42</f>
        <v>45467</v>
      </c>
      <c r="C27" s="140"/>
      <c r="D27" s="20">
        <f>Calendario!B42</f>
        <v>45468</v>
      </c>
      <c r="E27" s="21"/>
      <c r="F27" s="20">
        <f>Calendario!C42</f>
        <v>45469</v>
      </c>
      <c r="G27" s="21"/>
      <c r="H27" s="20">
        <f>Calendario!D42</f>
        <v>45470</v>
      </c>
      <c r="I27" s="21"/>
      <c r="J27" s="20">
        <f>Calendario!E42</f>
        <v>45471</v>
      </c>
      <c r="K27" s="21"/>
      <c r="L27" s="20">
        <f>Calendario!F42</f>
        <v>45472</v>
      </c>
      <c r="M27" s="21"/>
      <c r="N27" s="20">
        <f>Calendario!G42</f>
        <v>45473</v>
      </c>
      <c r="O27" s="21"/>
    </row>
    <row r="28" spans="2:15" s="19" customFormat="1" ht="12.75">
      <c r="B28" s="141"/>
      <c r="C28" s="142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</row>
    <row r="29" spans="2:15" s="19" customFormat="1" ht="12.75">
      <c r="B29" s="134"/>
      <c r="C29" s="40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2:15" s="19" customFormat="1" ht="12.75">
      <c r="B30" s="134"/>
      <c r="C30" s="40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2:15" s="19" customFormat="1" ht="12.75">
      <c r="B31" s="412"/>
      <c r="C31" s="412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s="50" customFormat="1" ht="12.75">
      <c r="B32" s="412"/>
      <c r="C32" s="412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</row>
    <row r="33" spans="2:15" ht="18">
      <c r="B33" s="20">
        <f>Calendario!A43</f>
      </c>
      <c r="C33" s="21"/>
      <c r="D33" s="20">
        <f>Calendario!B43</f>
      </c>
      <c r="E33" s="21"/>
      <c r="F33" s="72"/>
      <c r="G33" s="73"/>
      <c r="H33" s="74"/>
      <c r="I33" s="75"/>
      <c r="J33" s="112"/>
      <c r="K33" s="74"/>
      <c r="L33" s="74"/>
      <c r="M33" s="74"/>
      <c r="N33" s="74"/>
      <c r="O33" s="75"/>
    </row>
    <row r="34" spans="2:15" ht="12.75">
      <c r="B34" s="268"/>
      <c r="C34" s="268"/>
      <c r="D34" s="268"/>
      <c r="E34" s="268"/>
      <c r="F34" s="76"/>
      <c r="G34" s="77"/>
      <c r="H34" s="77"/>
      <c r="I34" s="78"/>
      <c r="J34" s="106"/>
      <c r="K34" s="77"/>
      <c r="L34" s="77"/>
      <c r="M34" s="77"/>
      <c r="N34" s="77"/>
      <c r="O34" s="78"/>
    </row>
    <row r="35" spans="2:15" ht="12.75">
      <c r="B35" s="268"/>
      <c r="C35" s="268"/>
      <c r="D35" s="268"/>
      <c r="E35" s="268"/>
      <c r="F35" s="76"/>
      <c r="G35" s="77"/>
      <c r="H35" s="77"/>
      <c r="I35" s="78"/>
      <c r="J35" s="106"/>
      <c r="K35" s="77"/>
      <c r="L35" s="77"/>
      <c r="M35" s="77"/>
      <c r="N35" s="77"/>
      <c r="O35" s="78"/>
    </row>
    <row r="36" spans="2:15" ht="12.75">
      <c r="B36" s="268"/>
      <c r="C36" s="268"/>
      <c r="D36" s="268"/>
      <c r="E36" s="268"/>
      <c r="F36" s="76"/>
      <c r="G36" s="77"/>
      <c r="H36" s="77"/>
      <c r="I36" s="78"/>
      <c r="J36" s="106"/>
      <c r="K36" s="77"/>
      <c r="L36" s="77"/>
      <c r="M36" s="77"/>
      <c r="N36" s="77"/>
      <c r="O36" s="78"/>
    </row>
    <row r="37" spans="2:15" ht="12.75">
      <c r="B37" s="268"/>
      <c r="C37" s="268"/>
      <c r="D37" s="268"/>
      <c r="E37" s="268"/>
      <c r="F37" s="76"/>
      <c r="G37" s="77"/>
      <c r="H37" s="77"/>
      <c r="I37" s="78"/>
      <c r="J37" s="106"/>
      <c r="K37" s="77"/>
      <c r="L37" s="77"/>
      <c r="M37" s="77"/>
      <c r="N37" s="294"/>
      <c r="O37" s="294"/>
    </row>
    <row r="38" spans="2:15" ht="12.75">
      <c r="B38" s="286"/>
      <c r="C38" s="286"/>
      <c r="D38" s="297" t="s">
        <v>12</v>
      </c>
      <c r="E38" s="297"/>
      <c r="F38" s="79" t="s">
        <v>11</v>
      </c>
      <c r="G38" s="80"/>
      <c r="H38" s="80"/>
      <c r="I38" s="81" t="s">
        <v>12</v>
      </c>
      <c r="J38" s="108"/>
      <c r="K38" s="80"/>
      <c r="L38" s="296"/>
      <c r="M38" s="296"/>
      <c r="N38" s="296"/>
      <c r="O38" s="296"/>
    </row>
  </sheetData>
  <sheetProtection selectLockedCells="1" selectUnlockedCells="1"/>
  <mergeCells count="190">
    <mergeCell ref="B10:C10"/>
    <mergeCell ref="B11:C11"/>
    <mergeCell ref="B12:C12"/>
    <mergeCell ref="B37:C37"/>
    <mergeCell ref="D37:E37"/>
    <mergeCell ref="N37:O37"/>
    <mergeCell ref="N31:O31"/>
    <mergeCell ref="B32:C32"/>
    <mergeCell ref="D32:E32"/>
    <mergeCell ref="F32:G32"/>
    <mergeCell ref="B38:C38"/>
    <mergeCell ref="D38:E38"/>
    <mergeCell ref="L38:O38"/>
    <mergeCell ref="B34:C34"/>
    <mergeCell ref="D34:E34"/>
    <mergeCell ref="B35:C35"/>
    <mergeCell ref="D35:E35"/>
    <mergeCell ref="B36:C36"/>
    <mergeCell ref="D36:E36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B23:C23"/>
    <mergeCell ref="D23:E23"/>
    <mergeCell ref="F23:G23"/>
    <mergeCell ref="L23:M23"/>
    <mergeCell ref="N23:O23"/>
    <mergeCell ref="B24:C24"/>
    <mergeCell ref="D24:E24"/>
    <mergeCell ref="F24:G24"/>
    <mergeCell ref="L24:M24"/>
    <mergeCell ref="N24:O24"/>
    <mergeCell ref="N20:O20"/>
    <mergeCell ref="B22:C22"/>
    <mergeCell ref="D22:E22"/>
    <mergeCell ref="F22:G22"/>
    <mergeCell ref="L22:M22"/>
    <mergeCell ref="N22:O22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D12:E12"/>
    <mergeCell ref="F16:G16"/>
    <mergeCell ref="H16:I16"/>
    <mergeCell ref="J16:K16"/>
    <mergeCell ref="L16:M16"/>
    <mergeCell ref="N13:O13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B14:C14"/>
    <mergeCell ref="F12:G12"/>
    <mergeCell ref="H12:I12"/>
    <mergeCell ref="J12:K12"/>
    <mergeCell ref="L12:M12"/>
    <mergeCell ref="N12:O12"/>
    <mergeCell ref="F11:G11"/>
    <mergeCell ref="H11:I11"/>
    <mergeCell ref="J11:K11"/>
    <mergeCell ref="L11:M11"/>
    <mergeCell ref="N8:O8"/>
    <mergeCell ref="D10:E10"/>
    <mergeCell ref="F10:G10"/>
    <mergeCell ref="H10:I10"/>
    <mergeCell ref="J10:K10"/>
    <mergeCell ref="N11:O11"/>
    <mergeCell ref="L10:M10"/>
    <mergeCell ref="N10:O10"/>
    <mergeCell ref="D11:E11"/>
    <mergeCell ref="B8:C8"/>
    <mergeCell ref="D8:E8"/>
    <mergeCell ref="F8:G8"/>
    <mergeCell ref="H8:I8"/>
    <mergeCell ref="J8:K8"/>
    <mergeCell ref="L8:M8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4:O4"/>
    <mergeCell ref="B5:C5"/>
    <mergeCell ref="D5:E5"/>
    <mergeCell ref="F5:G5"/>
    <mergeCell ref="H5:I5"/>
    <mergeCell ref="J5:K5"/>
    <mergeCell ref="L2:M2"/>
    <mergeCell ref="N2:O2"/>
    <mergeCell ref="L5:M5"/>
    <mergeCell ref="N5:O5"/>
    <mergeCell ref="B4:C4"/>
    <mergeCell ref="D4:E4"/>
    <mergeCell ref="F4:G4"/>
    <mergeCell ref="H4:I4"/>
    <mergeCell ref="J4:K4"/>
    <mergeCell ref="L4:M4"/>
    <mergeCell ref="H22:I22"/>
    <mergeCell ref="H23:I23"/>
    <mergeCell ref="H24:I24"/>
    <mergeCell ref="B1:H1"/>
    <mergeCell ref="I1:O1"/>
    <mergeCell ref="B2:C2"/>
    <mergeCell ref="D2:E2"/>
    <mergeCell ref="F2:G2"/>
    <mergeCell ref="H2:I2"/>
    <mergeCell ref="J2:K2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1.421875" style="0" customWidth="1"/>
    <col min="2" max="2" width="4.140625" style="0" customWidth="1"/>
    <col min="3" max="3" width="13.7109375" style="0" customWidth="1"/>
    <col min="4" max="4" width="4.140625" style="0" customWidth="1"/>
    <col min="5" max="5" width="13.7109375" style="0" customWidth="1"/>
    <col min="6" max="6" width="4.140625" style="0" customWidth="1"/>
    <col min="7" max="7" width="13.7109375" style="0" customWidth="1"/>
    <col min="8" max="8" width="4.140625" style="0" customWidth="1"/>
    <col min="9" max="9" width="13.7109375" style="0" customWidth="1"/>
    <col min="10" max="10" width="4.140625" style="0" customWidth="1"/>
    <col min="11" max="11" width="13.7109375" style="0" customWidth="1"/>
    <col min="12" max="12" width="4.140625" style="0" customWidth="1"/>
    <col min="13" max="13" width="13.7109375" style="0" customWidth="1"/>
    <col min="14" max="14" width="4.140625" style="0" customWidth="1"/>
    <col min="15" max="15" width="13.710937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Calendario!I36</f>
        <v>45474</v>
      </c>
      <c r="J1" s="302"/>
      <c r="K1" s="302"/>
      <c r="L1" s="302"/>
      <c r="M1" s="302"/>
      <c r="N1" s="302"/>
      <c r="O1" s="302"/>
    </row>
    <row r="2" spans="2:15" s="19" customFormat="1" ht="15.75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">
      <c r="B3" s="20">
        <f>Calendario!I38</f>
        <v>45474</v>
      </c>
      <c r="C3" s="21"/>
      <c r="D3" s="20">
        <f>Calendario!J38</f>
        <v>45475</v>
      </c>
      <c r="E3" s="21"/>
      <c r="F3" s="20">
        <f>Calendario!K38</f>
        <v>45476</v>
      </c>
      <c r="G3" s="21"/>
      <c r="H3" s="20">
        <f>Calendario!L38</f>
        <v>45477</v>
      </c>
      <c r="I3" s="21"/>
      <c r="J3" s="20">
        <f>Calendario!M38</f>
        <v>45478</v>
      </c>
      <c r="K3" s="21"/>
      <c r="L3" s="20">
        <f>Calendario!N38</f>
        <v>45479</v>
      </c>
      <c r="M3" s="21"/>
      <c r="N3" s="20">
        <f>Calendario!O38</f>
        <v>45480</v>
      </c>
      <c r="O3" s="21"/>
    </row>
    <row r="4" spans="2:15" s="19" customFormat="1" ht="12.7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2:15" s="19" customFormat="1" ht="12.75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2:15" s="19" customFormat="1" ht="12.7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2:15" s="19" customFormat="1" ht="12.75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2:15" s="50" customFormat="1" ht="12.75"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2:15" s="19" customFormat="1" ht="18">
      <c r="B9" s="20">
        <f>Calendario!I39</f>
        <v>45481</v>
      </c>
      <c r="C9" s="21"/>
      <c r="D9" s="20">
        <f>Calendario!J39</f>
        <v>45482</v>
      </c>
      <c r="E9" s="21"/>
      <c r="F9" s="20">
        <f>Calendario!K39</f>
        <v>45483</v>
      </c>
      <c r="G9" s="21"/>
      <c r="H9" s="20">
        <f>Calendario!L39</f>
        <v>45484</v>
      </c>
      <c r="I9" s="21"/>
      <c r="J9" s="20">
        <f>Calendario!M39</f>
        <v>45485</v>
      </c>
      <c r="K9" s="21"/>
      <c r="L9" s="20">
        <f>Calendario!N39</f>
        <v>45486</v>
      </c>
      <c r="M9" s="21"/>
      <c r="N9" s="20">
        <f>Calendario!O39</f>
        <v>45487</v>
      </c>
      <c r="O9" s="21"/>
    </row>
    <row r="10" spans="2:15" s="19" customFormat="1" ht="12.75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2:15" s="19" customFormat="1" ht="12.75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2:15" s="19" customFormat="1" ht="12.75"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</row>
    <row r="13" spans="2:15" s="19" customFormat="1" ht="12.75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</row>
    <row r="14" spans="2:15" s="50" customFormat="1" ht="12.75"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</row>
    <row r="15" spans="2:15" s="19" customFormat="1" ht="18">
      <c r="B15" s="20">
        <f>Calendario!I40</f>
        <v>45488</v>
      </c>
      <c r="C15" s="21"/>
      <c r="D15" s="20">
        <f>Calendario!J40</f>
        <v>45489</v>
      </c>
      <c r="E15" s="21"/>
      <c r="F15" s="20">
        <f>Calendario!K40</f>
        <v>45490</v>
      </c>
      <c r="G15" s="21"/>
      <c r="H15" s="20">
        <f>Calendario!L40</f>
        <v>45491</v>
      </c>
      <c r="I15" s="21"/>
      <c r="J15" s="20">
        <f>Calendario!M40</f>
        <v>45492</v>
      </c>
      <c r="K15" s="21"/>
      <c r="L15" s="20">
        <f>Calendario!N40</f>
        <v>45493</v>
      </c>
      <c r="M15" s="21"/>
      <c r="N15" s="20">
        <f>Calendario!O40</f>
        <v>45494</v>
      </c>
      <c r="O15" s="21"/>
    </row>
    <row r="16" spans="2:15" s="19" customFormat="1" ht="12.75"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</row>
    <row r="17" spans="2:15" s="19" customFormat="1" ht="12.75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  <row r="18" spans="2:15" s="19" customFormat="1" ht="12.75"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</row>
    <row r="19" spans="2:15" s="19" customFormat="1" ht="12.75"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2:15" s="50" customFormat="1" ht="12.75"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</row>
    <row r="21" spans="2:15" s="19" customFormat="1" ht="18">
      <c r="B21" s="20">
        <f>Calendario!I41</f>
        <v>45495</v>
      </c>
      <c r="C21" s="21"/>
      <c r="D21" s="20">
        <f>Calendario!J41</f>
        <v>45496</v>
      </c>
      <c r="E21" s="21"/>
      <c r="F21" s="20">
        <f>Calendario!K41</f>
        <v>45497</v>
      </c>
      <c r="G21" s="21"/>
      <c r="H21" s="20">
        <f>Calendario!L41</f>
        <v>45498</v>
      </c>
      <c r="I21" s="21"/>
      <c r="J21" s="20">
        <f>Calendario!M41</f>
        <v>45499</v>
      </c>
      <c r="K21" s="21"/>
      <c r="L21" s="20">
        <f>Calendario!N41</f>
        <v>45500</v>
      </c>
      <c r="M21" s="21"/>
      <c r="N21" s="20">
        <f>Calendario!O41</f>
        <v>45501</v>
      </c>
      <c r="O21" s="21"/>
    </row>
    <row r="22" spans="2:15" s="19" customFormat="1" ht="12.75"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s="19" customFormat="1" ht="12.75"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s="19" customFormat="1" ht="12.75"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</row>
    <row r="25" spans="2:15" s="19" customFormat="1" ht="12.75"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2:15" s="50" customFormat="1" ht="12.75"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</row>
    <row r="27" spans="2:15" s="19" customFormat="1" ht="18">
      <c r="B27" s="20">
        <f>Calendario!I42</f>
        <v>45502</v>
      </c>
      <c r="C27" s="21"/>
      <c r="D27" s="20">
        <f>Calendario!J42</f>
        <v>45503</v>
      </c>
      <c r="E27" s="21"/>
      <c r="F27" s="20">
        <f>Calendario!K42</f>
        <v>45504</v>
      </c>
      <c r="G27" s="21"/>
      <c r="H27" s="20">
        <f>Calendario!L42</f>
      </c>
      <c r="I27" s="21"/>
      <c r="J27" s="20">
        <f>Calendario!M42</f>
      </c>
      <c r="K27" s="21"/>
      <c r="L27" s="20">
        <f>Calendario!N42</f>
      </c>
      <c r="M27" s="21"/>
      <c r="N27" s="20">
        <f>Calendario!O42</f>
      </c>
      <c r="O27" s="21"/>
    </row>
    <row r="28" spans="2:15" s="19" customFormat="1" ht="12.75"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</row>
    <row r="29" spans="2:15" s="19" customFormat="1" ht="12.75"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2:15" s="19" customFormat="1" ht="12.75"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2:15" s="19" customFormat="1" ht="12.75"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s="50" customFormat="1" ht="12.75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</row>
    <row r="33" spans="2:15" ht="18">
      <c r="B33" s="20">
        <f>Calendario!I43</f>
      </c>
      <c r="C33" s="21"/>
      <c r="D33" s="20">
        <f>Calendario!J43</f>
      </c>
      <c r="E33" s="21"/>
      <c r="F33" s="72"/>
      <c r="G33" s="73"/>
      <c r="H33" s="74"/>
      <c r="I33" s="75"/>
      <c r="J33" s="112" t="s">
        <v>20</v>
      </c>
      <c r="K33" s="74"/>
      <c r="L33" s="74"/>
      <c r="M33" s="74"/>
      <c r="N33" s="74"/>
      <c r="O33" s="75"/>
    </row>
    <row r="34" spans="2:15" ht="12.75">
      <c r="B34" s="268"/>
      <c r="C34" s="268"/>
      <c r="D34" s="268"/>
      <c r="E34" s="268"/>
      <c r="F34" s="76"/>
      <c r="G34" s="77"/>
      <c r="H34" s="77"/>
      <c r="I34" s="78"/>
      <c r="J34" s="106"/>
      <c r="K34" s="77"/>
      <c r="L34" s="77"/>
      <c r="M34" s="77"/>
      <c r="N34" s="77"/>
      <c r="O34" s="78"/>
    </row>
    <row r="35" spans="2:15" ht="12.75">
      <c r="B35" s="268"/>
      <c r="C35" s="268"/>
      <c r="D35" s="268"/>
      <c r="E35" s="268"/>
      <c r="F35" s="76"/>
      <c r="G35" s="77"/>
      <c r="H35" s="77"/>
      <c r="I35" s="78"/>
      <c r="J35" s="106"/>
      <c r="K35" s="77"/>
      <c r="L35" s="77"/>
      <c r="M35" s="77"/>
      <c r="N35" s="77"/>
      <c r="O35" s="78"/>
    </row>
    <row r="36" spans="2:15" ht="12.75">
      <c r="B36" s="268"/>
      <c r="C36" s="268"/>
      <c r="D36" s="268"/>
      <c r="E36" s="268"/>
      <c r="F36" s="76"/>
      <c r="G36" s="77"/>
      <c r="H36" s="77"/>
      <c r="I36" s="78"/>
      <c r="J36" s="106"/>
      <c r="K36" s="77"/>
      <c r="L36" s="77"/>
      <c r="M36" s="77"/>
      <c r="N36" s="77"/>
      <c r="O36" s="78"/>
    </row>
    <row r="37" spans="2:15" ht="12.75">
      <c r="B37" s="268"/>
      <c r="C37" s="268"/>
      <c r="D37" s="268"/>
      <c r="E37" s="268"/>
      <c r="F37" s="76"/>
      <c r="G37" s="77"/>
      <c r="H37" s="77"/>
      <c r="I37" s="78"/>
      <c r="J37" s="106"/>
      <c r="K37" s="77"/>
      <c r="L37" s="77"/>
      <c r="M37" s="77"/>
      <c r="N37" s="294" t="s">
        <v>10</v>
      </c>
      <c r="O37" s="294"/>
    </row>
    <row r="38" spans="2:15" ht="12.75">
      <c r="B38" s="286"/>
      <c r="C38" s="286"/>
      <c r="D38" s="297" t="s">
        <v>12</v>
      </c>
      <c r="E38" s="297"/>
      <c r="F38" s="79" t="s">
        <v>11</v>
      </c>
      <c r="G38" s="80"/>
      <c r="H38" s="80"/>
      <c r="I38" s="81" t="s">
        <v>12</v>
      </c>
      <c r="J38" s="108"/>
      <c r="K38" s="80"/>
      <c r="L38" s="296" t="s">
        <v>13</v>
      </c>
      <c r="M38" s="296"/>
      <c r="N38" s="296"/>
      <c r="O38" s="296"/>
    </row>
  </sheetData>
  <sheetProtection selectLockedCells="1" selectUnlockedCells="1"/>
  <mergeCells count="196">
    <mergeCell ref="B37:C37"/>
    <mergeCell ref="D37:E37"/>
    <mergeCell ref="N37:O37"/>
    <mergeCell ref="B38:C38"/>
    <mergeCell ref="D38:E38"/>
    <mergeCell ref="L38:O38"/>
    <mergeCell ref="N32:O32"/>
    <mergeCell ref="B34:C34"/>
    <mergeCell ref="D34:E34"/>
    <mergeCell ref="B35:C35"/>
    <mergeCell ref="D35:E35"/>
    <mergeCell ref="B36:C36"/>
    <mergeCell ref="D36:E36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29:O29"/>
    <mergeCell ref="B28:C28"/>
    <mergeCell ref="D28:E28"/>
    <mergeCell ref="N31:O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6:C26"/>
    <mergeCell ref="D26:E26"/>
    <mergeCell ref="F26:G26"/>
    <mergeCell ref="H26:I26"/>
    <mergeCell ref="J26:K26"/>
    <mergeCell ref="N28:O28"/>
    <mergeCell ref="L25:M25"/>
    <mergeCell ref="F28:G28"/>
    <mergeCell ref="H28:I28"/>
    <mergeCell ref="J28:K28"/>
    <mergeCell ref="L28:M28"/>
    <mergeCell ref="N25:O25"/>
    <mergeCell ref="N24:O24"/>
    <mergeCell ref="B23:C23"/>
    <mergeCell ref="D23:E23"/>
    <mergeCell ref="L26:M26"/>
    <mergeCell ref="N26:O26"/>
    <mergeCell ref="B25:C25"/>
    <mergeCell ref="D25:E25"/>
    <mergeCell ref="F25:G25"/>
    <mergeCell ref="H25:I25"/>
    <mergeCell ref="J25:K25"/>
    <mergeCell ref="B24:C24"/>
    <mergeCell ref="D24:E24"/>
    <mergeCell ref="F24:G24"/>
    <mergeCell ref="H24:I24"/>
    <mergeCell ref="J24:K24"/>
    <mergeCell ref="L24:M24"/>
    <mergeCell ref="B22:C22"/>
    <mergeCell ref="D22:E22"/>
    <mergeCell ref="F22:G22"/>
    <mergeCell ref="H22:I22"/>
    <mergeCell ref="J22:K22"/>
    <mergeCell ref="N23:O23"/>
    <mergeCell ref="L20:M20"/>
    <mergeCell ref="F23:G23"/>
    <mergeCell ref="H23:I23"/>
    <mergeCell ref="J23:K23"/>
    <mergeCell ref="L23:M23"/>
    <mergeCell ref="N20:O20"/>
    <mergeCell ref="N19:O19"/>
    <mergeCell ref="B18:C18"/>
    <mergeCell ref="D18:E18"/>
    <mergeCell ref="L22:M22"/>
    <mergeCell ref="N22:O22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19:K19"/>
    <mergeCell ref="L19:M19"/>
    <mergeCell ref="B17:C17"/>
    <mergeCell ref="D17:E17"/>
    <mergeCell ref="F17:G17"/>
    <mergeCell ref="H17:I17"/>
    <mergeCell ref="J17:K17"/>
    <mergeCell ref="N18:O18"/>
    <mergeCell ref="L16:M16"/>
    <mergeCell ref="F18:G18"/>
    <mergeCell ref="H18:I18"/>
    <mergeCell ref="J18:K18"/>
    <mergeCell ref="L18:M18"/>
    <mergeCell ref="N16:O16"/>
    <mergeCell ref="N14:O14"/>
    <mergeCell ref="B13:C13"/>
    <mergeCell ref="D13:E13"/>
    <mergeCell ref="L17:M17"/>
    <mergeCell ref="N17:O17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14:K14"/>
    <mergeCell ref="L14:M14"/>
    <mergeCell ref="B12:C12"/>
    <mergeCell ref="D12:E12"/>
    <mergeCell ref="F12:G12"/>
    <mergeCell ref="H12:I12"/>
    <mergeCell ref="J12:K12"/>
    <mergeCell ref="N13:O13"/>
    <mergeCell ref="L11:M11"/>
    <mergeCell ref="F13:G13"/>
    <mergeCell ref="H13:I13"/>
    <mergeCell ref="J13:K13"/>
    <mergeCell ref="L13:M13"/>
    <mergeCell ref="N11:O11"/>
    <mergeCell ref="N10:O10"/>
    <mergeCell ref="B8:C8"/>
    <mergeCell ref="D8:E8"/>
    <mergeCell ref="L12:M12"/>
    <mergeCell ref="N12:O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L10:M10"/>
    <mergeCell ref="B7:C7"/>
    <mergeCell ref="D7:E7"/>
    <mergeCell ref="F7:G7"/>
    <mergeCell ref="H7:I7"/>
    <mergeCell ref="J7:K7"/>
    <mergeCell ref="N8:O8"/>
    <mergeCell ref="L6:M6"/>
    <mergeCell ref="F8:G8"/>
    <mergeCell ref="H8:I8"/>
    <mergeCell ref="J8:K8"/>
    <mergeCell ref="L8:M8"/>
    <mergeCell ref="N6:O6"/>
    <mergeCell ref="N5:O5"/>
    <mergeCell ref="B4:C4"/>
    <mergeCell ref="D4:E4"/>
    <mergeCell ref="L7:M7"/>
    <mergeCell ref="N7:O7"/>
    <mergeCell ref="B6:C6"/>
    <mergeCell ref="D6:E6"/>
    <mergeCell ref="F6:G6"/>
    <mergeCell ref="H6:I6"/>
    <mergeCell ref="J6:K6"/>
    <mergeCell ref="H2:I2"/>
    <mergeCell ref="J2:K2"/>
    <mergeCell ref="L2:M2"/>
    <mergeCell ref="N2:O2"/>
    <mergeCell ref="B5:C5"/>
    <mergeCell ref="D5:E5"/>
    <mergeCell ref="F5:G5"/>
    <mergeCell ref="H5:I5"/>
    <mergeCell ref="J5:K5"/>
    <mergeCell ref="L5:M5"/>
    <mergeCell ref="F4:G4"/>
    <mergeCell ref="H4:I4"/>
    <mergeCell ref="J4:K4"/>
    <mergeCell ref="L4:M4"/>
    <mergeCell ref="N4:O4"/>
    <mergeCell ref="B1:H1"/>
    <mergeCell ref="I1:O1"/>
    <mergeCell ref="B2:C2"/>
    <mergeCell ref="D2:E2"/>
    <mergeCell ref="F2:G2"/>
  </mergeCells>
  <hyperlinks>
    <hyperlink ref="L38" r:id="rId1" display="Calendarios por Vertex42.com"/>
  </hyperlink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1.421875" style="0" customWidth="1"/>
    <col min="2" max="2" width="4.140625" style="0" customWidth="1"/>
    <col min="3" max="3" width="13.7109375" style="0" customWidth="1"/>
    <col min="4" max="4" width="4.140625" style="0" customWidth="1"/>
    <col min="5" max="5" width="13.7109375" style="0" customWidth="1"/>
    <col min="6" max="6" width="4.140625" style="0" customWidth="1"/>
    <col min="7" max="7" width="13.7109375" style="0" customWidth="1"/>
    <col min="8" max="8" width="4.140625" style="0" customWidth="1"/>
    <col min="9" max="9" width="13.7109375" style="0" customWidth="1"/>
    <col min="10" max="10" width="4.140625" style="0" customWidth="1"/>
    <col min="11" max="11" width="13.7109375" style="0" customWidth="1"/>
    <col min="12" max="12" width="4.140625" style="0" customWidth="1"/>
    <col min="13" max="13" width="13.7109375" style="0" customWidth="1"/>
    <col min="14" max="14" width="4.140625" style="0" customWidth="1"/>
    <col min="15" max="15" width="13.710937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Calendario!Q36</f>
        <v>45505</v>
      </c>
      <c r="J1" s="302"/>
      <c r="K1" s="302"/>
      <c r="L1" s="302"/>
      <c r="M1" s="302"/>
      <c r="N1" s="302"/>
      <c r="O1" s="302"/>
    </row>
    <row r="2" spans="2:15" s="19" customFormat="1" ht="15.75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">
      <c r="B3" s="20">
        <f>Calendario!Q38</f>
      </c>
      <c r="C3" s="21"/>
      <c r="D3" s="20">
        <f>Calendario!R38</f>
      </c>
      <c r="E3" s="21"/>
      <c r="F3" s="20">
        <f>Calendario!S38</f>
      </c>
      <c r="G3" s="21"/>
      <c r="H3" s="20">
        <f>Calendario!T38</f>
        <v>45505</v>
      </c>
      <c r="I3" s="21"/>
      <c r="J3" s="20">
        <f>Calendario!U38</f>
        <v>45506</v>
      </c>
      <c r="K3" s="21"/>
      <c r="L3" s="20">
        <f>Calendario!V38</f>
        <v>45507</v>
      </c>
      <c r="M3" s="21"/>
      <c r="N3" s="20">
        <f>Calendario!W38</f>
        <v>45508</v>
      </c>
      <c r="O3" s="21"/>
    </row>
    <row r="4" spans="2:15" s="19" customFormat="1" ht="12.7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2:15" s="19" customFormat="1" ht="12.75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2:15" s="19" customFormat="1" ht="12.7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2:15" s="19" customFormat="1" ht="12.75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2:15" s="50" customFormat="1" ht="12.75"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2:15" s="19" customFormat="1" ht="18">
      <c r="B9" s="20">
        <f>Calendario!Q39</f>
        <v>45509</v>
      </c>
      <c r="C9" s="21"/>
      <c r="D9" s="20">
        <f>Calendario!R39</f>
        <v>45510</v>
      </c>
      <c r="E9" s="21"/>
      <c r="F9" s="20">
        <f>Calendario!S39</f>
        <v>45511</v>
      </c>
      <c r="G9" s="21"/>
      <c r="H9" s="20">
        <f>Calendario!T39</f>
        <v>45512</v>
      </c>
      <c r="I9" s="21"/>
      <c r="J9" s="20">
        <f>Calendario!U39</f>
        <v>45513</v>
      </c>
      <c r="K9" s="21"/>
      <c r="L9" s="20">
        <f>Calendario!V39</f>
        <v>45514</v>
      </c>
      <c r="M9" s="21"/>
      <c r="N9" s="20">
        <f>Calendario!W39</f>
        <v>45515</v>
      </c>
      <c r="O9" s="21"/>
    </row>
    <row r="10" spans="2:15" s="19" customFormat="1" ht="12.75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2:15" s="19" customFormat="1" ht="12.75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2:15" s="19" customFormat="1" ht="12.75"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</row>
    <row r="13" spans="2:15" s="19" customFormat="1" ht="12.75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</row>
    <row r="14" spans="2:15" s="50" customFormat="1" ht="12.75"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</row>
    <row r="15" spans="2:15" s="19" customFormat="1" ht="18">
      <c r="B15" s="20">
        <f>Calendario!Q40</f>
        <v>45516</v>
      </c>
      <c r="C15" s="21"/>
      <c r="D15" s="20">
        <f>Calendario!R40</f>
        <v>45517</v>
      </c>
      <c r="E15" s="21"/>
      <c r="F15" s="20">
        <f>Calendario!S40</f>
        <v>45518</v>
      </c>
      <c r="G15" s="21"/>
      <c r="H15" s="20">
        <f>Calendario!T40</f>
        <v>45519</v>
      </c>
      <c r="I15" s="21"/>
      <c r="J15" s="20">
        <f>Calendario!U40</f>
        <v>45520</v>
      </c>
      <c r="K15" s="21"/>
      <c r="L15" s="20">
        <f>Calendario!V40</f>
        <v>45521</v>
      </c>
      <c r="M15" s="21"/>
      <c r="N15" s="20">
        <f>Calendario!W40</f>
        <v>45522</v>
      </c>
      <c r="O15" s="21"/>
    </row>
    <row r="16" spans="2:15" s="19" customFormat="1" ht="12.75"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</row>
    <row r="17" spans="2:15" s="19" customFormat="1" ht="12.75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  <row r="18" spans="2:15" s="19" customFormat="1" ht="12.75"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</row>
    <row r="19" spans="2:15" s="19" customFormat="1" ht="12.75"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2:15" s="50" customFormat="1" ht="12.75"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</row>
    <row r="21" spans="2:15" s="19" customFormat="1" ht="18">
      <c r="B21" s="20">
        <f>Calendario!Q41</f>
        <v>45523</v>
      </c>
      <c r="C21" s="21"/>
      <c r="D21" s="20">
        <f>Calendario!R41</f>
        <v>45524</v>
      </c>
      <c r="E21" s="21"/>
      <c r="F21" s="20">
        <f>Calendario!S41</f>
        <v>45525</v>
      </c>
      <c r="G21" s="21"/>
      <c r="H21" s="20">
        <f>Calendario!T41</f>
        <v>45526</v>
      </c>
      <c r="I21" s="21"/>
      <c r="J21" s="20">
        <f>Calendario!U41</f>
        <v>45527</v>
      </c>
      <c r="K21" s="21"/>
      <c r="L21" s="20">
        <f>Calendario!V41</f>
        <v>45528</v>
      </c>
      <c r="M21" s="21"/>
      <c r="N21" s="20">
        <f>Calendario!W41</f>
        <v>45529</v>
      </c>
      <c r="O21" s="21"/>
    </row>
    <row r="22" spans="2:15" s="19" customFormat="1" ht="12.75"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s="19" customFormat="1" ht="12.75"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s="19" customFormat="1" ht="12.75"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</row>
    <row r="25" spans="2:15" s="19" customFormat="1" ht="12.75"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2:15" s="50" customFormat="1" ht="12.75"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</row>
    <row r="27" spans="2:15" s="19" customFormat="1" ht="18">
      <c r="B27" s="20">
        <f>Calendario!Q42</f>
        <v>45530</v>
      </c>
      <c r="C27" s="21"/>
      <c r="D27" s="20">
        <f>Calendario!R42</f>
        <v>45531</v>
      </c>
      <c r="E27" s="21"/>
      <c r="F27" s="20">
        <f>Calendario!S42</f>
        <v>45532</v>
      </c>
      <c r="G27" s="21"/>
      <c r="H27" s="20">
        <f>Calendario!T42</f>
        <v>45533</v>
      </c>
      <c r="I27" s="21"/>
      <c r="J27" s="20">
        <f>Calendario!U42</f>
        <v>45534</v>
      </c>
      <c r="K27" s="21"/>
      <c r="L27" s="20">
        <f>Calendario!V42</f>
        <v>45535</v>
      </c>
      <c r="M27" s="21"/>
      <c r="N27" s="20">
        <f>Calendario!W42</f>
      </c>
      <c r="O27" s="21"/>
    </row>
    <row r="28" spans="2:15" s="19" customFormat="1" ht="12.75"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</row>
    <row r="29" spans="2:15" s="19" customFormat="1" ht="12.75"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2:15" s="19" customFormat="1" ht="12.75"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2:15" s="19" customFormat="1" ht="12.75"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s="50" customFormat="1" ht="12.75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</row>
    <row r="33" spans="2:15" ht="18">
      <c r="B33" s="20">
        <f>Calendario!Q43</f>
      </c>
      <c r="C33" s="21"/>
      <c r="D33" s="20">
        <f>Calendario!R43</f>
      </c>
      <c r="E33" s="21"/>
      <c r="F33" s="72"/>
      <c r="G33" s="73"/>
      <c r="H33" s="74"/>
      <c r="I33" s="75"/>
      <c r="J33" s="112" t="s">
        <v>20</v>
      </c>
      <c r="K33" s="74"/>
      <c r="L33" s="74"/>
      <c r="M33" s="74"/>
      <c r="N33" s="74"/>
      <c r="O33" s="75"/>
    </row>
    <row r="34" spans="2:15" ht="12.75">
      <c r="B34" s="268"/>
      <c r="C34" s="268"/>
      <c r="D34" s="268"/>
      <c r="E34" s="268"/>
      <c r="F34" s="76"/>
      <c r="G34" s="77"/>
      <c r="H34" s="77"/>
      <c r="I34" s="78"/>
      <c r="J34" s="106"/>
      <c r="K34" s="77"/>
      <c r="L34" s="77"/>
      <c r="M34" s="77"/>
      <c r="N34" s="77"/>
      <c r="O34" s="78"/>
    </row>
    <row r="35" spans="2:15" ht="12.75">
      <c r="B35" s="268"/>
      <c r="C35" s="268"/>
      <c r="D35" s="268"/>
      <c r="E35" s="268"/>
      <c r="F35" s="76"/>
      <c r="G35" s="77"/>
      <c r="H35" s="77"/>
      <c r="I35" s="78"/>
      <c r="J35" s="106"/>
      <c r="K35" s="77"/>
      <c r="L35" s="77"/>
      <c r="M35" s="77"/>
      <c r="N35" s="77"/>
      <c r="O35" s="78"/>
    </row>
    <row r="36" spans="2:15" ht="12.75">
      <c r="B36" s="268"/>
      <c r="C36" s="268"/>
      <c r="D36" s="268"/>
      <c r="E36" s="268"/>
      <c r="F36" s="76"/>
      <c r="G36" s="77"/>
      <c r="H36" s="77"/>
      <c r="I36" s="78"/>
      <c r="J36" s="106"/>
      <c r="K36" s="77"/>
      <c r="L36" s="77"/>
      <c r="M36" s="77"/>
      <c r="N36" s="77"/>
      <c r="O36" s="78"/>
    </row>
    <row r="37" spans="2:15" ht="12.75">
      <c r="B37" s="268"/>
      <c r="C37" s="268"/>
      <c r="D37" s="268"/>
      <c r="E37" s="268"/>
      <c r="F37" s="76"/>
      <c r="G37" s="77"/>
      <c r="H37" s="77"/>
      <c r="I37" s="78"/>
      <c r="J37" s="106"/>
      <c r="K37" s="77"/>
      <c r="L37" s="77"/>
      <c r="M37" s="77"/>
      <c r="N37" s="294" t="s">
        <v>10</v>
      </c>
      <c r="O37" s="294"/>
    </row>
    <row r="38" spans="2:15" ht="12.75">
      <c r="B38" s="286"/>
      <c r="C38" s="286"/>
      <c r="D38" s="297" t="s">
        <v>12</v>
      </c>
      <c r="E38" s="297"/>
      <c r="F38" s="79" t="s">
        <v>11</v>
      </c>
      <c r="G38" s="80"/>
      <c r="H38" s="80"/>
      <c r="I38" s="81" t="s">
        <v>12</v>
      </c>
      <c r="J38" s="108"/>
      <c r="K38" s="80"/>
      <c r="L38" s="296" t="s">
        <v>13</v>
      </c>
      <c r="M38" s="296"/>
      <c r="N38" s="296"/>
      <c r="O38" s="296"/>
    </row>
  </sheetData>
  <sheetProtection selectLockedCells="1" selectUnlockedCells="1"/>
  <mergeCells count="196">
    <mergeCell ref="B37:C37"/>
    <mergeCell ref="D37:E37"/>
    <mergeCell ref="N37:O37"/>
    <mergeCell ref="B38:C38"/>
    <mergeCell ref="D38:E38"/>
    <mergeCell ref="L38:O38"/>
    <mergeCell ref="N32:O32"/>
    <mergeCell ref="B34:C34"/>
    <mergeCell ref="D34:E34"/>
    <mergeCell ref="B35:C35"/>
    <mergeCell ref="D35:E35"/>
    <mergeCell ref="B36:C36"/>
    <mergeCell ref="D36:E36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29:O29"/>
    <mergeCell ref="B28:C28"/>
    <mergeCell ref="D28:E28"/>
    <mergeCell ref="N31:O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6:C26"/>
    <mergeCell ref="D26:E26"/>
    <mergeCell ref="F26:G26"/>
    <mergeCell ref="H26:I26"/>
    <mergeCell ref="J26:K26"/>
    <mergeCell ref="N28:O28"/>
    <mergeCell ref="L25:M25"/>
    <mergeCell ref="F28:G28"/>
    <mergeCell ref="H28:I28"/>
    <mergeCell ref="J28:K28"/>
    <mergeCell ref="L28:M28"/>
    <mergeCell ref="N25:O25"/>
    <mergeCell ref="N24:O24"/>
    <mergeCell ref="B23:C23"/>
    <mergeCell ref="D23:E23"/>
    <mergeCell ref="L26:M26"/>
    <mergeCell ref="N26:O26"/>
    <mergeCell ref="B25:C25"/>
    <mergeCell ref="D25:E25"/>
    <mergeCell ref="F25:G25"/>
    <mergeCell ref="H25:I25"/>
    <mergeCell ref="J25:K25"/>
    <mergeCell ref="B24:C24"/>
    <mergeCell ref="D24:E24"/>
    <mergeCell ref="F24:G24"/>
    <mergeCell ref="H24:I24"/>
    <mergeCell ref="J24:K24"/>
    <mergeCell ref="L24:M24"/>
    <mergeCell ref="B22:C22"/>
    <mergeCell ref="D22:E22"/>
    <mergeCell ref="F22:G22"/>
    <mergeCell ref="H22:I22"/>
    <mergeCell ref="J22:K22"/>
    <mergeCell ref="N23:O23"/>
    <mergeCell ref="L20:M20"/>
    <mergeCell ref="F23:G23"/>
    <mergeCell ref="H23:I23"/>
    <mergeCell ref="J23:K23"/>
    <mergeCell ref="L23:M23"/>
    <mergeCell ref="N20:O20"/>
    <mergeCell ref="N19:O19"/>
    <mergeCell ref="B18:C18"/>
    <mergeCell ref="D18:E18"/>
    <mergeCell ref="L22:M22"/>
    <mergeCell ref="N22:O22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19:K19"/>
    <mergeCell ref="L19:M19"/>
    <mergeCell ref="B17:C17"/>
    <mergeCell ref="D17:E17"/>
    <mergeCell ref="F17:G17"/>
    <mergeCell ref="H17:I17"/>
    <mergeCell ref="J17:K17"/>
    <mergeCell ref="N18:O18"/>
    <mergeCell ref="L16:M16"/>
    <mergeCell ref="F18:G18"/>
    <mergeCell ref="H18:I18"/>
    <mergeCell ref="J18:K18"/>
    <mergeCell ref="L18:M18"/>
    <mergeCell ref="N16:O16"/>
    <mergeCell ref="N14:O14"/>
    <mergeCell ref="B13:C13"/>
    <mergeCell ref="D13:E13"/>
    <mergeCell ref="L17:M17"/>
    <mergeCell ref="N17:O17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14:K14"/>
    <mergeCell ref="L14:M14"/>
    <mergeCell ref="B12:C12"/>
    <mergeCell ref="D12:E12"/>
    <mergeCell ref="F12:G12"/>
    <mergeCell ref="H12:I12"/>
    <mergeCell ref="J12:K12"/>
    <mergeCell ref="N13:O13"/>
    <mergeCell ref="L11:M11"/>
    <mergeCell ref="F13:G13"/>
    <mergeCell ref="H13:I13"/>
    <mergeCell ref="J13:K13"/>
    <mergeCell ref="L13:M13"/>
    <mergeCell ref="N11:O11"/>
    <mergeCell ref="N10:O10"/>
    <mergeCell ref="B8:C8"/>
    <mergeCell ref="D8:E8"/>
    <mergeCell ref="L12:M12"/>
    <mergeCell ref="N12:O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L10:M10"/>
    <mergeCell ref="B7:C7"/>
    <mergeCell ref="D7:E7"/>
    <mergeCell ref="F7:G7"/>
    <mergeCell ref="H7:I7"/>
    <mergeCell ref="J7:K7"/>
    <mergeCell ref="N8:O8"/>
    <mergeCell ref="L6:M6"/>
    <mergeCell ref="F8:G8"/>
    <mergeCell ref="H8:I8"/>
    <mergeCell ref="J8:K8"/>
    <mergeCell ref="L8:M8"/>
    <mergeCell ref="N6:O6"/>
    <mergeCell ref="N5:O5"/>
    <mergeCell ref="B4:C4"/>
    <mergeCell ref="D4:E4"/>
    <mergeCell ref="L7:M7"/>
    <mergeCell ref="N7:O7"/>
    <mergeCell ref="B6:C6"/>
    <mergeCell ref="D6:E6"/>
    <mergeCell ref="F6:G6"/>
    <mergeCell ref="H6:I6"/>
    <mergeCell ref="J6:K6"/>
    <mergeCell ref="H2:I2"/>
    <mergeCell ref="J2:K2"/>
    <mergeCell ref="L2:M2"/>
    <mergeCell ref="N2:O2"/>
    <mergeCell ref="B5:C5"/>
    <mergeCell ref="D5:E5"/>
    <mergeCell ref="F5:G5"/>
    <mergeCell ref="H5:I5"/>
    <mergeCell ref="J5:K5"/>
    <mergeCell ref="L5:M5"/>
    <mergeCell ref="F4:G4"/>
    <mergeCell ref="H4:I4"/>
    <mergeCell ref="J4:K4"/>
    <mergeCell ref="L4:M4"/>
    <mergeCell ref="N4:O4"/>
    <mergeCell ref="B1:H1"/>
    <mergeCell ref="I1:O1"/>
    <mergeCell ref="B2:C2"/>
    <mergeCell ref="D2:E2"/>
    <mergeCell ref="F2:G2"/>
  </mergeCells>
  <hyperlinks>
    <hyperlink ref="L38" r:id="rId1" display="Calendarios por Vertex42.com"/>
  </hyperlink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43</v>
      </c>
    </row>
    <row r="2" ht="12.75">
      <c r="A2" t="s">
        <v>10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B16" sqref="B16"/>
    </sheetView>
  </sheetViews>
  <sheetFormatPr defaultColWidth="9.140625" defaultRowHeight="12.75"/>
  <cols>
    <col min="1" max="11" width="10.7109375" style="0" customWidth="1"/>
    <col min="12" max="15" width="5.7109375" style="0" customWidth="1"/>
  </cols>
  <sheetData>
    <row r="1" spans="2:15" s="19" customFormat="1" ht="49.5" customHeight="1">
      <c r="B1" s="270">
        <f>IF(Calendario!$Q$4="","",Calendario!$Q$4)</f>
      </c>
      <c r="C1" s="270"/>
      <c r="D1" s="270"/>
      <c r="E1" s="270"/>
      <c r="F1" s="270"/>
      <c r="G1" s="270"/>
      <c r="H1" s="270"/>
      <c r="I1" s="271">
        <f>Calendario!A9</f>
        <v>45170</v>
      </c>
      <c r="J1" s="271"/>
      <c r="K1" s="271"/>
      <c r="L1" s="271"/>
      <c r="M1" s="271"/>
      <c r="N1" s="271"/>
      <c r="O1" s="271"/>
    </row>
    <row r="2" spans="2:15" s="19" customFormat="1" ht="15.75">
      <c r="B2" s="272" t="str">
        <f>INDEX({"domingo";"lunes";"martes";"mi?rcoles";"jueves";"viernes";"s?bado"},1+MOD(Calendario!$I$4+1-2,7))</f>
        <v>lunes</v>
      </c>
      <c r="C2" s="272"/>
      <c r="D2" s="273" t="str">
        <f>INDEX({"domingo";"lunes";"martes";"mi?rcoles";"jueves";"viernes";"s?bado"},1+MOD(Calendario!$I$4+2-2,7))</f>
        <v>martes</v>
      </c>
      <c r="E2" s="273"/>
      <c r="F2" s="274" t="str">
        <f>INDEX({"domingo";"lunes";"martes";"mi?rcoles";"jueves";"viernes";"s?bado"},1+MOD(Calendario!$I$4+3-2,7))</f>
        <v>miércoles</v>
      </c>
      <c r="G2" s="274"/>
      <c r="H2" s="274" t="str">
        <f>INDEX({"domingo";"lunes";"martes";"mi?rcoles";"jueves";"viernes";"s?bado"},1+MOD(Calendario!$I$4+4-2,7))</f>
        <v>jueves</v>
      </c>
      <c r="I2" s="274"/>
      <c r="J2" s="274" t="str">
        <f>INDEX({"domingo";"lunes";"martes";"mi?rcoles";"jueves";"viernes";"s?bado"},1+MOD(Calendario!$I$4+5-2,7))</f>
        <v>viernes</v>
      </c>
      <c r="K2" s="274"/>
      <c r="L2" s="274" t="str">
        <f>INDEX({"domingo";"lunes";"martes";"mi?rcoles";"jueves";"viernes";"s?bado"},1+MOD(Calendario!$I$4+6-2,7))</f>
        <v>sábado</v>
      </c>
      <c r="M2" s="274"/>
      <c r="N2" s="275" t="str">
        <f>INDEX({"domingo";"lunes";"martes";"mi?rcoles";"jueves";"viernes";"s?bado"},1+MOD(Calendario!$I$4+7-2,7))</f>
        <v>domingo</v>
      </c>
      <c r="O2" s="275"/>
    </row>
    <row r="3" spans="2:15" s="19" customFormat="1" ht="18">
      <c r="B3" s="20">
        <f>Calendario!A11</f>
      </c>
      <c r="C3" s="21"/>
      <c r="D3" s="20">
        <f>Calendario!B11</f>
      </c>
      <c r="E3" s="21"/>
      <c r="F3" s="22"/>
      <c r="G3" s="23"/>
      <c r="H3" s="22"/>
      <c r="I3" s="23"/>
      <c r="J3" s="24">
        <f>Calendario!E11</f>
        <v>45170</v>
      </c>
      <c r="K3" s="25"/>
      <c r="L3" s="26">
        <f>Calendario!F11</f>
        <v>45171</v>
      </c>
      <c r="M3" s="25"/>
      <c r="N3" s="26">
        <f>Calendario!G11</f>
        <v>45172</v>
      </c>
      <c r="O3" s="27"/>
    </row>
    <row r="4" spans="2:15" s="19" customFormat="1" ht="12.75">
      <c r="B4" s="28"/>
      <c r="C4" s="29"/>
      <c r="D4" s="30"/>
      <c r="E4" s="29"/>
      <c r="F4" s="28"/>
      <c r="G4" s="30"/>
      <c r="H4" s="28"/>
      <c r="I4" s="31"/>
      <c r="J4" s="32" t="s">
        <v>15</v>
      </c>
      <c r="K4" s="32" t="s">
        <v>16</v>
      </c>
      <c r="L4" s="33"/>
      <c r="M4" s="34"/>
      <c r="N4" s="35"/>
      <c r="O4" s="36"/>
    </row>
    <row r="5" spans="1:15" s="19" customFormat="1" ht="12.75">
      <c r="A5" s="37" t="s">
        <v>17</v>
      </c>
      <c r="B5" s="38"/>
      <c r="C5" s="39"/>
      <c r="D5" s="40"/>
      <c r="E5" s="39"/>
      <c r="F5" s="38"/>
      <c r="G5" s="40"/>
      <c r="H5" s="38"/>
      <c r="I5" s="41"/>
      <c r="J5" s="42"/>
      <c r="K5" s="42"/>
      <c r="L5" s="43"/>
      <c r="M5" s="44"/>
      <c r="N5" s="45"/>
      <c r="O5" s="46"/>
    </row>
    <row r="6" spans="1:15" s="19" customFormat="1" ht="12.75">
      <c r="A6" s="47" t="s">
        <v>18</v>
      </c>
      <c r="B6" s="38"/>
      <c r="C6" s="39"/>
      <c r="D6" s="40"/>
      <c r="E6" s="39"/>
      <c r="F6" s="38"/>
      <c r="G6" s="40"/>
      <c r="H6" s="38"/>
      <c r="I6" s="41"/>
      <c r="J6" s="48"/>
      <c r="K6" s="48"/>
      <c r="L6" s="49"/>
      <c r="M6" s="44"/>
      <c r="N6" s="45"/>
      <c r="O6" s="44"/>
    </row>
    <row r="7" spans="2:15" s="19" customFormat="1" ht="12.75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9"/>
      <c r="M7" s="269"/>
      <c r="N7" s="269"/>
      <c r="O7" s="269"/>
    </row>
    <row r="8" spans="2:15" s="50" customFormat="1" ht="12.75"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9"/>
      <c r="M8" s="269"/>
      <c r="N8" s="269"/>
      <c r="O8" s="269"/>
    </row>
    <row r="9" spans="2:15" s="19" customFormat="1" ht="18">
      <c r="B9" s="51">
        <f>Calendario!A12</f>
        <v>45173</v>
      </c>
      <c r="C9" s="52"/>
      <c r="D9" s="53">
        <f>Calendario!B12</f>
        <v>45174</v>
      </c>
      <c r="E9" s="52"/>
      <c r="F9" s="53">
        <f>Calendario!C12</f>
        <v>45175</v>
      </c>
      <c r="G9" s="52"/>
      <c r="H9" s="53">
        <f>Calendario!D12</f>
        <v>45176</v>
      </c>
      <c r="I9" s="52"/>
      <c r="J9" s="53">
        <f>Calendario!E12</f>
        <v>45177</v>
      </c>
      <c r="K9" s="52"/>
      <c r="L9" s="53">
        <f>Calendario!F12</f>
        <v>45178</v>
      </c>
      <c r="M9" s="52"/>
      <c r="N9" s="53">
        <f>Calendario!G12</f>
        <v>45179</v>
      </c>
      <c r="O9" s="54"/>
    </row>
    <row r="10" spans="2:15" s="19" customFormat="1" ht="12.75">
      <c r="B10" s="32" t="s">
        <v>15</v>
      </c>
      <c r="C10" s="32" t="s">
        <v>16</v>
      </c>
      <c r="D10" s="32" t="s">
        <v>15</v>
      </c>
      <c r="E10" s="32" t="s">
        <v>16</v>
      </c>
      <c r="F10" s="32" t="s">
        <v>15</v>
      </c>
      <c r="G10" s="32" t="s">
        <v>16</v>
      </c>
      <c r="H10" s="32" t="s">
        <v>15</v>
      </c>
      <c r="I10" s="32" t="s">
        <v>16</v>
      </c>
      <c r="J10" s="32" t="s">
        <v>15</v>
      </c>
      <c r="K10" s="32" t="s">
        <v>16</v>
      </c>
      <c r="L10" s="45"/>
      <c r="M10" s="44"/>
      <c r="N10" s="45"/>
      <c r="O10" s="44"/>
    </row>
    <row r="11" spans="1:15" s="19" customFormat="1" ht="12.75">
      <c r="A11" s="37" t="s">
        <v>17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5"/>
      <c r="M11" s="44"/>
      <c r="N11" s="45"/>
      <c r="O11" s="44"/>
    </row>
    <row r="12" spans="1:15" s="19" customFormat="1" ht="12.75">
      <c r="A12" s="47" t="s">
        <v>18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5"/>
      <c r="M12" s="44"/>
      <c r="N12" s="45"/>
      <c r="O12" s="44"/>
    </row>
    <row r="13" spans="2:15" s="19" customFormat="1" ht="12.75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9"/>
      <c r="M13" s="269"/>
      <c r="N13" s="269"/>
      <c r="O13" s="269"/>
    </row>
    <row r="14" spans="2:15" s="50" customFormat="1" ht="13.5" thickBot="1"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9"/>
      <c r="M14" s="269"/>
      <c r="N14" s="269"/>
      <c r="O14" s="269"/>
    </row>
    <row r="15" spans="2:15" s="19" customFormat="1" ht="18.75" thickBot="1">
      <c r="B15" s="55">
        <f>Calendario!A13</f>
        <v>45180</v>
      </c>
      <c r="C15" s="56" t="s">
        <v>19</v>
      </c>
      <c r="D15" s="53">
        <f>Calendario!B13</f>
        <v>45181</v>
      </c>
      <c r="E15" s="52"/>
      <c r="F15" s="53">
        <f>Calendario!C13</f>
        <v>45182</v>
      </c>
      <c r="G15" s="52"/>
      <c r="H15" s="53">
        <f>Calendario!D13</f>
        <v>45183</v>
      </c>
      <c r="I15" s="52"/>
      <c r="J15" s="53">
        <f>Calendario!E13</f>
        <v>45184</v>
      </c>
      <c r="K15" s="52"/>
      <c r="L15" s="53">
        <f>Calendario!F13</f>
        <v>45185</v>
      </c>
      <c r="M15" s="52"/>
      <c r="N15" s="53">
        <f>Calendario!G13</f>
        <v>45186</v>
      </c>
      <c r="O15" s="54"/>
    </row>
    <row r="16" spans="2:15" s="19" customFormat="1" ht="13.5" thickBot="1">
      <c r="B16" s="57"/>
      <c r="C16" s="58"/>
      <c r="D16" s="59" t="s">
        <v>15</v>
      </c>
      <c r="E16" s="32" t="s">
        <v>16</v>
      </c>
      <c r="F16" s="32" t="s">
        <v>15</v>
      </c>
      <c r="G16" s="32" t="s">
        <v>16</v>
      </c>
      <c r="H16" s="32" t="s">
        <v>15</v>
      </c>
      <c r="I16" s="32" t="s">
        <v>16</v>
      </c>
      <c r="J16" s="32" t="s">
        <v>15</v>
      </c>
      <c r="K16" s="32" t="s">
        <v>16</v>
      </c>
      <c r="L16" s="45"/>
      <c r="M16" s="44"/>
      <c r="N16" s="45"/>
      <c r="O16" s="44"/>
    </row>
    <row r="17" spans="1:15" s="19" customFormat="1" ht="13.5" thickBot="1">
      <c r="A17" s="37" t="s">
        <v>17</v>
      </c>
      <c r="B17" s="60"/>
      <c r="C17" s="61"/>
      <c r="D17" s="62"/>
      <c r="E17" s="42"/>
      <c r="F17" s="42"/>
      <c r="G17" s="42"/>
      <c r="H17" s="42"/>
      <c r="I17" s="42"/>
      <c r="J17" s="42"/>
      <c r="K17" s="42"/>
      <c r="L17" s="45"/>
      <c r="M17" s="44"/>
      <c r="N17" s="45"/>
      <c r="O17" s="44"/>
    </row>
    <row r="18" spans="1:15" s="19" customFormat="1" ht="13.5" thickBot="1">
      <c r="A18" s="47" t="s">
        <v>18</v>
      </c>
      <c r="B18" s="60"/>
      <c r="C18" s="61"/>
      <c r="D18" s="63"/>
      <c r="E18" s="48"/>
      <c r="F18" s="48"/>
      <c r="G18" s="48"/>
      <c r="H18" s="48"/>
      <c r="I18" s="48"/>
      <c r="J18" s="48"/>
      <c r="K18" s="48"/>
      <c r="L18" s="45"/>
      <c r="M18" s="44"/>
      <c r="N18" s="45"/>
      <c r="O18" s="44"/>
    </row>
    <row r="19" spans="2:15" s="19" customFormat="1" ht="12.75">
      <c r="B19" s="280"/>
      <c r="C19" s="281"/>
      <c r="D19" s="282"/>
      <c r="E19" s="283"/>
      <c r="F19" s="268"/>
      <c r="G19" s="268"/>
      <c r="H19" s="268"/>
      <c r="I19" s="268"/>
      <c r="J19" s="268"/>
      <c r="K19" s="268"/>
      <c r="L19" s="269"/>
      <c r="M19" s="269"/>
      <c r="N19" s="269"/>
      <c r="O19" s="269"/>
    </row>
    <row r="20" spans="2:15" s="50" customFormat="1" ht="13.5" thickBot="1">
      <c r="B20" s="276"/>
      <c r="C20" s="277"/>
      <c r="D20" s="278"/>
      <c r="E20" s="279"/>
      <c r="F20" s="268"/>
      <c r="G20" s="268"/>
      <c r="H20" s="268"/>
      <c r="I20" s="268"/>
      <c r="J20" s="268"/>
      <c r="K20" s="268"/>
      <c r="L20" s="269"/>
      <c r="M20" s="269"/>
      <c r="N20" s="269"/>
      <c r="O20" s="269"/>
    </row>
    <row r="21" spans="2:15" s="19" customFormat="1" ht="18.75" thickBot="1">
      <c r="B21" s="64">
        <f>Calendario!A14</f>
        <v>45187</v>
      </c>
      <c r="C21" s="65"/>
      <c r="D21" s="66">
        <f>Calendario!B14</f>
        <v>45188</v>
      </c>
      <c r="E21" s="52"/>
      <c r="F21" s="66">
        <f>Calendario!C14</f>
        <v>45189</v>
      </c>
      <c r="G21" s="52"/>
      <c r="H21" s="66">
        <f>Calendario!D14</f>
        <v>45190</v>
      </c>
      <c r="I21" s="52"/>
      <c r="J21" s="66">
        <f>Calendario!E14</f>
        <v>45191</v>
      </c>
      <c r="K21" s="52"/>
      <c r="L21" s="66">
        <f>Calendario!F14</f>
        <v>45192</v>
      </c>
      <c r="M21" s="52"/>
      <c r="N21" s="66">
        <f>Calendario!G14</f>
        <v>45193</v>
      </c>
      <c r="O21" s="54"/>
    </row>
    <row r="22" spans="2:15" s="19" customFormat="1" ht="13.5" thickBot="1">
      <c r="B22" s="32" t="s">
        <v>15</v>
      </c>
      <c r="C22" s="32" t="s">
        <v>16</v>
      </c>
      <c r="D22" s="32" t="s">
        <v>15</v>
      </c>
      <c r="E22" s="32" t="s">
        <v>16</v>
      </c>
      <c r="F22" s="32" t="s">
        <v>15</v>
      </c>
      <c r="G22" s="32" t="s">
        <v>16</v>
      </c>
      <c r="H22" s="32" t="s">
        <v>15</v>
      </c>
      <c r="I22" s="32" t="s">
        <v>16</v>
      </c>
      <c r="J22" s="32" t="s">
        <v>15</v>
      </c>
      <c r="K22" s="32" t="s">
        <v>16</v>
      </c>
      <c r="L22" s="45"/>
      <c r="M22" s="44"/>
      <c r="N22" s="67"/>
      <c r="O22" s="68"/>
    </row>
    <row r="23" spans="1:15" s="19" customFormat="1" ht="12.75">
      <c r="A23" s="37" t="s">
        <v>17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5"/>
      <c r="M23" s="44"/>
      <c r="N23" s="67"/>
      <c r="O23" s="68"/>
    </row>
    <row r="24" spans="1:15" s="19" customFormat="1" ht="12.75">
      <c r="A24" s="47" t="s">
        <v>18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5"/>
      <c r="M24" s="44"/>
      <c r="N24" s="67"/>
      <c r="O24" s="68"/>
    </row>
    <row r="25" spans="2:15" s="19" customFormat="1" ht="12.75"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269"/>
      <c r="N25" s="285"/>
      <c r="O25" s="285"/>
    </row>
    <row r="26" spans="2:15" s="50" customFormat="1" ht="12.75"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9"/>
      <c r="M26" s="269"/>
      <c r="N26" s="284"/>
      <c r="O26" s="284"/>
    </row>
    <row r="27" spans="2:15" s="19" customFormat="1" ht="18">
      <c r="B27" s="51">
        <f>Calendario!A15</f>
        <v>45194</v>
      </c>
      <c r="C27" s="52"/>
      <c r="D27" s="53">
        <f>Calendario!B15</f>
        <v>45195</v>
      </c>
      <c r="E27" s="52"/>
      <c r="F27" s="53">
        <f>Calendario!C15</f>
        <v>45196</v>
      </c>
      <c r="G27" s="52"/>
      <c r="H27" s="53">
        <f>Calendario!D15</f>
        <v>45197</v>
      </c>
      <c r="I27" s="52"/>
      <c r="J27" s="53">
        <f>Calendario!E15</f>
        <v>45198</v>
      </c>
      <c r="K27" s="52"/>
      <c r="L27" s="53">
        <f>Calendario!F15</f>
        <v>45199</v>
      </c>
      <c r="M27" s="54"/>
      <c r="N27" s="69">
        <f>Calendario!G15</f>
      </c>
      <c r="O27" s="70"/>
    </row>
    <row r="28" spans="2:15" s="19" customFormat="1" ht="12.75">
      <c r="B28" s="32" t="s">
        <v>15</v>
      </c>
      <c r="C28" s="32" t="s">
        <v>16</v>
      </c>
      <c r="D28" s="32" t="s">
        <v>15</v>
      </c>
      <c r="E28" s="32" t="s">
        <v>16</v>
      </c>
      <c r="F28" s="32" t="s">
        <v>15</v>
      </c>
      <c r="G28" s="32" t="s">
        <v>16</v>
      </c>
      <c r="H28" s="32" t="s">
        <v>15</v>
      </c>
      <c r="I28" s="32" t="s">
        <v>16</v>
      </c>
      <c r="J28" s="32" t="s">
        <v>15</v>
      </c>
      <c r="K28" s="32" t="s">
        <v>16</v>
      </c>
      <c r="L28" s="45"/>
      <c r="M28" s="44"/>
      <c r="N28" s="38"/>
      <c r="O28" s="39"/>
    </row>
    <row r="29" spans="1:15" s="19" customFormat="1" ht="12.75">
      <c r="A29" s="37" t="s">
        <v>17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5"/>
      <c r="M29" s="44"/>
      <c r="N29" s="38"/>
      <c r="O29" s="39"/>
    </row>
    <row r="30" spans="1:15" s="19" customFormat="1" ht="12.75">
      <c r="A30" s="47" t="s">
        <v>18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5"/>
      <c r="M30" s="44"/>
      <c r="N30" s="38"/>
      <c r="O30" s="39"/>
    </row>
    <row r="31" spans="2:15" s="19" customFormat="1" ht="12.75"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269"/>
      <c r="N31" s="268"/>
      <c r="O31" s="268"/>
    </row>
    <row r="32" spans="2:15" s="50" customFormat="1" ht="12.75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7"/>
      <c r="M32" s="287"/>
      <c r="N32" s="286"/>
      <c r="O32" s="286"/>
    </row>
    <row r="33" spans="2:15" ht="18">
      <c r="B33" s="71">
        <f>Calendario!A16</f>
      </c>
      <c r="C33" s="70"/>
      <c r="D33" s="71">
        <f>Calendario!B16</f>
      </c>
      <c r="E33" s="70"/>
      <c r="F33" s="72"/>
      <c r="G33" s="73"/>
      <c r="H33" s="74"/>
      <c r="I33" s="75"/>
      <c r="J33" s="71"/>
      <c r="K33" s="70"/>
      <c r="L33" s="71"/>
      <c r="M33" s="70"/>
      <c r="N33" s="71"/>
      <c r="O33" s="70"/>
    </row>
    <row r="34" spans="2:15" ht="12.75">
      <c r="B34" s="38"/>
      <c r="C34" s="39"/>
      <c r="D34" s="38"/>
      <c r="E34" s="39"/>
      <c r="F34" s="76"/>
      <c r="G34" s="77"/>
      <c r="H34" s="77"/>
      <c r="I34" s="78"/>
      <c r="J34" s="38"/>
      <c r="K34" s="39"/>
      <c r="L34" s="38"/>
      <c r="M34" s="39"/>
      <c r="N34" s="38"/>
      <c r="O34" s="39"/>
    </row>
    <row r="35" spans="2:15" ht="12.75">
      <c r="B35" s="38"/>
      <c r="C35" s="39"/>
      <c r="D35" s="38"/>
      <c r="E35" s="39"/>
      <c r="F35" s="76"/>
      <c r="G35" s="77"/>
      <c r="H35" s="77"/>
      <c r="I35" s="78"/>
      <c r="J35" s="38"/>
      <c r="K35" s="39"/>
      <c r="L35" s="38"/>
      <c r="M35" s="39"/>
      <c r="N35" s="38"/>
      <c r="O35" s="39"/>
    </row>
    <row r="36" spans="2:15" ht="12.75">
      <c r="B36" s="38"/>
      <c r="C36" s="39"/>
      <c r="D36" s="38"/>
      <c r="E36" s="39"/>
      <c r="F36" s="76"/>
      <c r="G36" s="77"/>
      <c r="H36" s="77"/>
      <c r="I36" s="78"/>
      <c r="J36" s="38"/>
      <c r="K36" s="39"/>
      <c r="L36" s="38"/>
      <c r="M36" s="39"/>
      <c r="N36" s="38"/>
      <c r="O36" s="39"/>
    </row>
    <row r="37" spans="2:15" ht="12.75">
      <c r="B37" s="268"/>
      <c r="C37" s="268"/>
      <c r="D37" s="268"/>
      <c r="E37" s="268"/>
      <c r="F37" s="76"/>
      <c r="G37" s="77"/>
      <c r="H37" s="77"/>
      <c r="I37" s="78"/>
      <c r="J37" s="268"/>
      <c r="K37" s="268"/>
      <c r="L37" s="268"/>
      <c r="M37" s="268"/>
      <c r="N37" s="268"/>
      <c r="O37" s="268"/>
    </row>
    <row r="38" spans="2:15" ht="12.75">
      <c r="B38" s="286"/>
      <c r="C38" s="286"/>
      <c r="D38" s="286"/>
      <c r="E38" s="286"/>
      <c r="F38" s="79" t="s">
        <v>11</v>
      </c>
      <c r="G38" s="80"/>
      <c r="H38" s="80"/>
      <c r="I38" s="81" t="s">
        <v>12</v>
      </c>
      <c r="J38" s="286"/>
      <c r="K38" s="286"/>
      <c r="L38" s="286"/>
      <c r="M38" s="286"/>
      <c r="N38" s="286"/>
      <c r="O38" s="286"/>
    </row>
  </sheetData>
  <sheetProtection selectLockedCells="1" selectUnlockedCells="1"/>
  <mergeCells count="89">
    <mergeCell ref="B38:C38"/>
    <mergeCell ref="D38:E38"/>
    <mergeCell ref="J38:K38"/>
    <mergeCell ref="L38:M38"/>
    <mergeCell ref="N38:O38"/>
    <mergeCell ref="N32:O32"/>
    <mergeCell ref="N37:O37"/>
    <mergeCell ref="J32:K32"/>
    <mergeCell ref="L32:M32"/>
    <mergeCell ref="B37:C37"/>
    <mergeCell ref="D37:E37"/>
    <mergeCell ref="J37:K37"/>
    <mergeCell ref="L37:M37"/>
    <mergeCell ref="B32:C32"/>
    <mergeCell ref="D32:E32"/>
    <mergeCell ref="F32:G32"/>
    <mergeCell ref="H32:I32"/>
    <mergeCell ref="B26:C26"/>
    <mergeCell ref="D26:E26"/>
    <mergeCell ref="F26:G26"/>
    <mergeCell ref="H26:I26"/>
    <mergeCell ref="J26:K26"/>
    <mergeCell ref="N31:O31"/>
    <mergeCell ref="B31:C31"/>
    <mergeCell ref="D31:E31"/>
    <mergeCell ref="L25:M25"/>
    <mergeCell ref="F31:G31"/>
    <mergeCell ref="H31:I31"/>
    <mergeCell ref="J31:K31"/>
    <mergeCell ref="L31:M31"/>
    <mergeCell ref="N25:O25"/>
    <mergeCell ref="N20:O20"/>
    <mergeCell ref="B19:C19"/>
    <mergeCell ref="D19:E19"/>
    <mergeCell ref="L26:M26"/>
    <mergeCell ref="N26:O26"/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L20:M20"/>
    <mergeCell ref="B14:C14"/>
    <mergeCell ref="D14:E14"/>
    <mergeCell ref="F14:G14"/>
    <mergeCell ref="H14:I14"/>
    <mergeCell ref="J14:K14"/>
    <mergeCell ref="N19:O19"/>
    <mergeCell ref="L13:M13"/>
    <mergeCell ref="F19:G19"/>
    <mergeCell ref="H19:I19"/>
    <mergeCell ref="J19:K19"/>
    <mergeCell ref="L19:M19"/>
    <mergeCell ref="N13:O13"/>
    <mergeCell ref="N8:O8"/>
    <mergeCell ref="B7:C7"/>
    <mergeCell ref="D7:E7"/>
    <mergeCell ref="L14:M14"/>
    <mergeCell ref="N14:O14"/>
    <mergeCell ref="B13:C13"/>
    <mergeCell ref="D13:E13"/>
    <mergeCell ref="F13:G13"/>
    <mergeCell ref="H13:I13"/>
    <mergeCell ref="J13:K13"/>
    <mergeCell ref="H2:I2"/>
    <mergeCell ref="J2:K2"/>
    <mergeCell ref="L2:M2"/>
    <mergeCell ref="N2:O2"/>
    <mergeCell ref="B8:C8"/>
    <mergeCell ref="D8:E8"/>
    <mergeCell ref="F8:G8"/>
    <mergeCell ref="H8:I8"/>
    <mergeCell ref="J8:K8"/>
    <mergeCell ref="L8:M8"/>
    <mergeCell ref="F7:G7"/>
    <mergeCell ref="H7:I7"/>
    <mergeCell ref="J7:K7"/>
    <mergeCell ref="L7:M7"/>
    <mergeCell ref="N7:O7"/>
    <mergeCell ref="B1:H1"/>
    <mergeCell ref="I1:O1"/>
    <mergeCell ref="B2:C2"/>
    <mergeCell ref="D2:E2"/>
    <mergeCell ref="F2:G2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zoomScalePageLayoutView="0" workbookViewId="0" topLeftCell="A1">
      <selection activeCell="D26" sqref="D26"/>
    </sheetView>
  </sheetViews>
  <sheetFormatPr defaultColWidth="9.140625" defaultRowHeight="12.75"/>
  <cols>
    <col min="1" max="11" width="10.7109375" style="0" customWidth="1"/>
    <col min="12" max="15" width="5.7109375" style="0" customWidth="1"/>
  </cols>
  <sheetData>
    <row r="1" spans="2:15" s="19" customFormat="1" ht="49.5" customHeight="1">
      <c r="B1" s="270">
        <f>IF(Calendario!$Q$4="","",Calendario!$Q$4)</f>
      </c>
      <c r="C1" s="270"/>
      <c r="D1" s="270"/>
      <c r="E1" s="270"/>
      <c r="F1" s="270"/>
      <c r="G1" s="270"/>
      <c r="H1" s="270"/>
      <c r="I1" s="271">
        <f>Calendario!I9</f>
        <v>45200</v>
      </c>
      <c r="J1" s="271"/>
      <c r="K1" s="271"/>
      <c r="L1" s="271"/>
      <c r="M1" s="271"/>
      <c r="N1" s="271"/>
      <c r="O1" s="271"/>
    </row>
    <row r="2" spans="2:15" s="19" customFormat="1" ht="16.5" thickBot="1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.75" thickBot="1">
      <c r="B3" s="22"/>
      <c r="C3" s="82"/>
      <c r="D3" s="22"/>
      <c r="E3" s="82"/>
      <c r="F3" s="22"/>
      <c r="G3" s="82"/>
      <c r="H3" s="22"/>
      <c r="I3" s="82"/>
      <c r="J3" s="22"/>
      <c r="K3" s="82"/>
      <c r="L3" s="53">
        <f>Calendario!N11</f>
      </c>
      <c r="M3" s="52"/>
      <c r="N3" s="51">
        <f>Calendario!O11</f>
        <v>45200</v>
      </c>
      <c r="O3" s="52"/>
    </row>
    <row r="4" spans="2:15" s="19" customFormat="1" ht="12.75">
      <c r="B4" s="28"/>
      <c r="C4" s="29"/>
      <c r="D4" s="28"/>
      <c r="E4" s="29"/>
      <c r="F4" s="28"/>
      <c r="G4" s="29"/>
      <c r="H4" s="28"/>
      <c r="I4" s="29"/>
      <c r="J4" s="28"/>
      <c r="K4" s="29"/>
      <c r="L4" s="40"/>
      <c r="M4" s="40"/>
      <c r="N4" s="45"/>
      <c r="O4" s="44"/>
    </row>
    <row r="5" spans="2:15" s="19" customFormat="1" ht="12.75">
      <c r="B5" s="83"/>
      <c r="C5" s="39"/>
      <c r="D5" s="83"/>
      <c r="E5" s="39"/>
      <c r="F5" s="83"/>
      <c r="G5" s="39"/>
      <c r="H5" s="83"/>
      <c r="I5" s="39"/>
      <c r="J5" s="83"/>
      <c r="K5" s="39"/>
      <c r="L5" s="88"/>
      <c r="M5" s="40"/>
      <c r="N5" s="45"/>
      <c r="O5" s="44"/>
    </row>
    <row r="6" spans="1:15" s="19" customFormat="1" ht="12.75">
      <c r="A6" s="50"/>
      <c r="B6" s="83"/>
      <c r="C6" s="39"/>
      <c r="D6" s="83"/>
      <c r="E6" s="39"/>
      <c r="F6" s="83"/>
      <c r="G6" s="39"/>
      <c r="H6" s="83"/>
      <c r="I6" s="39"/>
      <c r="J6" s="83"/>
      <c r="K6" s="39"/>
      <c r="L6" s="40"/>
      <c r="M6" s="40"/>
      <c r="N6" s="45"/>
      <c r="O6" s="44"/>
    </row>
    <row r="7" spans="2:15" s="19" customFormat="1" ht="12.75"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68"/>
      <c r="M7" s="268"/>
      <c r="N7" s="269"/>
      <c r="O7" s="269"/>
    </row>
    <row r="8" spans="2:15" s="50" customFormat="1" ht="13.5" thickBot="1"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68"/>
      <c r="M8" s="268"/>
      <c r="N8" s="269"/>
      <c r="O8" s="269"/>
    </row>
    <row r="9" spans="2:15" s="19" customFormat="1" ht="18.75" thickBot="1">
      <c r="B9" s="51">
        <f>Calendario!I12</f>
        <v>45201</v>
      </c>
      <c r="C9" s="52"/>
      <c r="D9" s="53">
        <f>Calendario!J12</f>
        <v>45202</v>
      </c>
      <c r="E9" s="52"/>
      <c r="F9" s="53">
        <f>Calendario!K12</f>
        <v>45203</v>
      </c>
      <c r="G9" s="52"/>
      <c r="H9" s="53">
        <f>Calendario!L12</f>
        <v>45204</v>
      </c>
      <c r="I9" s="52"/>
      <c r="J9" s="53">
        <f>Calendario!M12</f>
        <v>45205</v>
      </c>
      <c r="K9" s="56"/>
      <c r="L9" s="53">
        <f>Calendario!N12</f>
        <v>45206</v>
      </c>
      <c r="M9" s="52"/>
      <c r="N9" s="51">
        <f>Calendario!O12</f>
        <v>45207</v>
      </c>
      <c r="O9" s="52"/>
    </row>
    <row r="10" spans="2:15" s="19" customFormat="1" ht="13.5" thickBot="1">
      <c r="B10" s="32" t="s">
        <v>15</v>
      </c>
      <c r="C10" s="32" t="s">
        <v>16</v>
      </c>
      <c r="D10" s="32" t="s">
        <v>15</v>
      </c>
      <c r="E10" s="32" t="s">
        <v>16</v>
      </c>
      <c r="F10" s="32" t="s">
        <v>15</v>
      </c>
      <c r="G10" s="91" t="s">
        <v>16</v>
      </c>
      <c r="H10" s="32" t="s">
        <v>15</v>
      </c>
      <c r="I10" s="32" t="s">
        <v>16</v>
      </c>
      <c r="J10" s="32" t="s">
        <v>15</v>
      </c>
      <c r="K10" s="91" t="s">
        <v>16</v>
      </c>
      <c r="L10" s="45"/>
      <c r="M10" s="44"/>
      <c r="N10" s="45"/>
      <c r="O10" s="44"/>
    </row>
    <row r="11" spans="1:15" s="19" customFormat="1" ht="13.5" thickBot="1">
      <c r="A11" s="178" t="s">
        <v>17</v>
      </c>
      <c r="B11" s="92" t="s">
        <v>23</v>
      </c>
      <c r="C11" s="87" t="s">
        <v>24</v>
      </c>
      <c r="D11" s="84" t="s">
        <v>21</v>
      </c>
      <c r="E11" s="85" t="s">
        <v>22</v>
      </c>
      <c r="F11" s="92" t="s">
        <v>23</v>
      </c>
      <c r="G11" s="87" t="s">
        <v>24</v>
      </c>
      <c r="H11" s="84" t="s">
        <v>21</v>
      </c>
      <c r="I11" s="85" t="s">
        <v>22</v>
      </c>
      <c r="J11" s="92" t="s">
        <v>23</v>
      </c>
      <c r="K11" s="87" t="s">
        <v>24</v>
      </c>
      <c r="L11" s="45"/>
      <c r="M11" s="44"/>
      <c r="N11" s="45"/>
      <c r="O11" s="44"/>
    </row>
    <row r="12" spans="1:15" s="19" customFormat="1" ht="13.5" thickBot="1">
      <c r="A12" s="151" t="s">
        <v>18</v>
      </c>
      <c r="B12" s="93" t="s">
        <v>24</v>
      </c>
      <c r="C12" s="94" t="s">
        <v>23</v>
      </c>
      <c r="D12" s="85" t="s">
        <v>22</v>
      </c>
      <c r="E12" s="84" t="s">
        <v>21</v>
      </c>
      <c r="F12" s="93" t="s">
        <v>24</v>
      </c>
      <c r="G12" s="94" t="s">
        <v>23</v>
      </c>
      <c r="H12" s="85" t="s">
        <v>22</v>
      </c>
      <c r="I12" s="84" t="s">
        <v>21</v>
      </c>
      <c r="J12" s="93" t="s">
        <v>24</v>
      </c>
      <c r="K12" s="94" t="s">
        <v>23</v>
      </c>
      <c r="L12" s="45"/>
      <c r="M12" s="44"/>
      <c r="N12" s="45"/>
      <c r="O12" s="44"/>
    </row>
    <row r="13" spans="2:15" s="50" customFormat="1" ht="13.5" thickBot="1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9"/>
      <c r="M13" s="269"/>
      <c r="N13" s="269"/>
      <c r="O13" s="269"/>
    </row>
    <row r="14" spans="2:15" s="19" customFormat="1" ht="18.75" thickBot="1">
      <c r="B14" s="51">
        <v>9</v>
      </c>
      <c r="C14" s="52"/>
      <c r="D14" s="51">
        <v>10</v>
      </c>
      <c r="E14" s="52"/>
      <c r="F14" s="53">
        <v>11</v>
      </c>
      <c r="G14" s="52"/>
      <c r="H14" s="26">
        <f>Calendario!L13</f>
        <v>45211</v>
      </c>
      <c r="I14" s="149" t="s">
        <v>19</v>
      </c>
      <c r="J14" s="26">
        <f>Calendario!M13</f>
        <v>45212</v>
      </c>
      <c r="K14" s="149" t="s">
        <v>28</v>
      </c>
      <c r="L14" s="53">
        <f>Calendario!N13</f>
        <v>45213</v>
      </c>
      <c r="M14" s="52"/>
      <c r="N14" s="51">
        <f>Calendario!O13</f>
        <v>45214</v>
      </c>
      <c r="O14" s="52"/>
    </row>
    <row r="15" spans="2:15" s="19" customFormat="1" ht="13.5" thickBot="1">
      <c r="B15" s="32" t="s">
        <v>15</v>
      </c>
      <c r="C15" s="32" t="s">
        <v>16</v>
      </c>
      <c r="D15" s="32" t="s">
        <v>15</v>
      </c>
      <c r="E15" s="32" t="s">
        <v>16</v>
      </c>
      <c r="F15" s="32" t="s">
        <v>15</v>
      </c>
      <c r="G15" s="32" t="s">
        <v>16</v>
      </c>
      <c r="H15" s="57"/>
      <c r="I15" s="58"/>
      <c r="J15" s="57"/>
      <c r="K15" s="117"/>
      <c r="L15" s="49"/>
      <c r="M15" s="44"/>
      <c r="N15" s="45"/>
      <c r="O15" s="44"/>
    </row>
    <row r="16" spans="1:15" s="19" customFormat="1" ht="13.5" thickBot="1">
      <c r="A16" s="177" t="s">
        <v>17</v>
      </c>
      <c r="B16" s="92" t="s">
        <v>23</v>
      </c>
      <c r="C16" s="87" t="s">
        <v>24</v>
      </c>
      <c r="D16" s="84" t="s">
        <v>21</v>
      </c>
      <c r="E16" s="85" t="s">
        <v>22</v>
      </c>
      <c r="F16" s="92" t="s">
        <v>23</v>
      </c>
      <c r="G16" s="87" t="s">
        <v>24</v>
      </c>
      <c r="H16" s="60"/>
      <c r="I16" s="61"/>
      <c r="J16" s="60"/>
      <c r="K16" s="118"/>
      <c r="L16" s="49"/>
      <c r="M16" s="44"/>
      <c r="N16" s="45"/>
      <c r="O16" s="44"/>
    </row>
    <row r="17" spans="1:15" s="19" customFormat="1" ht="13.5" thickBot="1">
      <c r="A17" s="151" t="s">
        <v>18</v>
      </c>
      <c r="B17" s="93" t="s">
        <v>24</v>
      </c>
      <c r="C17" s="94" t="s">
        <v>23</v>
      </c>
      <c r="D17" s="85" t="s">
        <v>22</v>
      </c>
      <c r="E17" s="84" t="s">
        <v>21</v>
      </c>
      <c r="F17" s="93" t="s">
        <v>24</v>
      </c>
      <c r="G17" s="94" t="s">
        <v>23</v>
      </c>
      <c r="H17" s="60"/>
      <c r="I17" s="61"/>
      <c r="J17" s="60"/>
      <c r="K17" s="118"/>
      <c r="L17" s="49"/>
      <c r="M17" s="44"/>
      <c r="N17" s="45"/>
      <c r="O17" s="44"/>
    </row>
    <row r="18" spans="2:15" s="19" customFormat="1" ht="13.5" thickBot="1">
      <c r="B18" s="268"/>
      <c r="C18" s="268"/>
      <c r="D18" s="268"/>
      <c r="E18" s="268"/>
      <c r="F18" s="268"/>
      <c r="G18" s="268"/>
      <c r="H18" s="292"/>
      <c r="I18" s="292"/>
      <c r="J18" s="280"/>
      <c r="K18" s="280"/>
      <c r="L18" s="291"/>
      <c r="M18" s="291"/>
      <c r="N18" s="269"/>
      <c r="O18" s="269"/>
    </row>
    <row r="19" spans="2:15" s="19" customFormat="1" ht="18.75" thickBot="1">
      <c r="B19" s="51">
        <f>Calendario!I14</f>
        <v>45215</v>
      </c>
      <c r="C19" s="52"/>
      <c r="D19" s="66">
        <f>Calendario!J14</f>
        <v>45216</v>
      </c>
      <c r="E19" s="52"/>
      <c r="F19" s="66">
        <f>Calendario!K14</f>
        <v>45217</v>
      </c>
      <c r="G19" s="52"/>
      <c r="H19" s="95">
        <f>Calendario!L14</f>
        <v>45218</v>
      </c>
      <c r="I19" s="65"/>
      <c r="J19" s="95">
        <f>Calendario!M14</f>
        <v>45219</v>
      </c>
      <c r="K19" s="65"/>
      <c r="L19" s="66">
        <f>Calendario!N14</f>
        <v>45220</v>
      </c>
      <c r="M19" s="52"/>
      <c r="N19" s="51">
        <f>Calendario!O14</f>
        <v>45221</v>
      </c>
      <c r="O19" s="52"/>
    </row>
    <row r="20" spans="2:15" s="19" customFormat="1" ht="13.5" thickBot="1">
      <c r="B20" s="32" t="s">
        <v>15</v>
      </c>
      <c r="C20" s="32" t="s">
        <v>16</v>
      </c>
      <c r="D20" s="32" t="s">
        <v>15</v>
      </c>
      <c r="E20" s="32" t="s">
        <v>16</v>
      </c>
      <c r="F20" s="32" t="s">
        <v>15</v>
      </c>
      <c r="G20" s="32" t="s">
        <v>16</v>
      </c>
      <c r="H20" s="32" t="s">
        <v>15</v>
      </c>
      <c r="I20" s="32" t="s">
        <v>16</v>
      </c>
      <c r="J20" s="32" t="s">
        <v>15</v>
      </c>
      <c r="K20" s="32" t="s">
        <v>16</v>
      </c>
      <c r="L20" s="45"/>
      <c r="M20" s="44"/>
      <c r="N20" s="45"/>
      <c r="O20" s="44"/>
    </row>
    <row r="21" spans="1:15" s="19" customFormat="1" ht="13.5" thickBot="1">
      <c r="A21" s="178" t="s">
        <v>17</v>
      </c>
      <c r="B21" s="92" t="s">
        <v>23</v>
      </c>
      <c r="C21" s="87" t="s">
        <v>24</v>
      </c>
      <c r="D21" s="84" t="s">
        <v>21</v>
      </c>
      <c r="E21" s="85" t="s">
        <v>22</v>
      </c>
      <c r="F21" s="86" t="s">
        <v>23</v>
      </c>
      <c r="G21" s="87" t="s">
        <v>24</v>
      </c>
      <c r="H21" s="84" t="s">
        <v>21</v>
      </c>
      <c r="I21" s="85" t="s">
        <v>22</v>
      </c>
      <c r="J21" s="86" t="s">
        <v>23</v>
      </c>
      <c r="K21" s="87" t="s">
        <v>24</v>
      </c>
      <c r="L21" s="45"/>
      <c r="M21" s="44"/>
      <c r="N21" s="45"/>
      <c r="O21" s="44"/>
    </row>
    <row r="22" spans="1:15" s="19" customFormat="1" ht="13.5" thickBot="1">
      <c r="A22" s="151" t="s">
        <v>18</v>
      </c>
      <c r="B22" s="93" t="s">
        <v>24</v>
      </c>
      <c r="C22" s="94" t="s">
        <v>23</v>
      </c>
      <c r="D22" s="85" t="s">
        <v>22</v>
      </c>
      <c r="E22" s="84" t="s">
        <v>21</v>
      </c>
      <c r="F22" s="89" t="s">
        <v>24</v>
      </c>
      <c r="G22" s="94" t="s">
        <v>23</v>
      </c>
      <c r="H22" s="85" t="s">
        <v>22</v>
      </c>
      <c r="I22" s="84" t="s">
        <v>21</v>
      </c>
      <c r="J22" s="89" t="s">
        <v>24</v>
      </c>
      <c r="K22" s="90" t="s">
        <v>23</v>
      </c>
      <c r="L22" s="45"/>
      <c r="M22" s="44"/>
      <c r="N22" s="45"/>
      <c r="O22" s="44"/>
    </row>
    <row r="23" spans="2:15" s="19" customFormat="1" ht="13.5" thickBot="1"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69"/>
      <c r="N23" s="269"/>
      <c r="O23" s="269"/>
    </row>
    <row r="24" spans="2:15" s="19" customFormat="1" ht="18.75" thickBot="1">
      <c r="B24" s="51">
        <f>Calendario!I15</f>
        <v>45222</v>
      </c>
      <c r="C24" s="52"/>
      <c r="D24" s="53">
        <f>Calendario!J15</f>
        <v>45223</v>
      </c>
      <c r="E24" s="52"/>
      <c r="F24" s="53">
        <f>Calendario!K15</f>
        <v>45224</v>
      </c>
      <c r="G24" s="52"/>
      <c r="H24" s="26">
        <f>Calendario!L15</f>
        <v>45225</v>
      </c>
      <c r="I24" s="25"/>
      <c r="J24" s="26">
        <f>Calendario!M15</f>
        <v>45226</v>
      </c>
      <c r="K24" s="25"/>
      <c r="L24" s="53">
        <f>Calendario!N15</f>
        <v>45227</v>
      </c>
      <c r="M24" s="54"/>
      <c r="N24" s="51">
        <v>29</v>
      </c>
      <c r="O24" s="52"/>
    </row>
    <row r="25" spans="2:15" s="19" customFormat="1" ht="13.5" thickBot="1">
      <c r="B25" s="32" t="s">
        <v>15</v>
      </c>
      <c r="C25" s="32" t="s">
        <v>16</v>
      </c>
      <c r="D25" s="32" t="s">
        <v>15</v>
      </c>
      <c r="E25" s="32" t="s">
        <v>16</v>
      </c>
      <c r="F25" s="32" t="s">
        <v>15</v>
      </c>
      <c r="G25" s="32" t="s">
        <v>16</v>
      </c>
      <c r="H25" s="32" t="s">
        <v>15</v>
      </c>
      <c r="I25" s="32" t="s">
        <v>16</v>
      </c>
      <c r="J25" s="32" t="s">
        <v>15</v>
      </c>
      <c r="K25" s="32" t="s">
        <v>16</v>
      </c>
      <c r="L25" s="49"/>
      <c r="M25" s="44"/>
      <c r="N25" s="45"/>
      <c r="O25" s="44"/>
    </row>
    <row r="26" spans="1:15" s="19" customFormat="1" ht="13.5" thickBot="1">
      <c r="A26" s="178" t="s">
        <v>17</v>
      </c>
      <c r="B26" s="92" t="s">
        <v>23</v>
      </c>
      <c r="C26" s="87" t="s">
        <v>24</v>
      </c>
      <c r="D26" s="84" t="s">
        <v>21</v>
      </c>
      <c r="E26" s="85" t="s">
        <v>22</v>
      </c>
      <c r="F26" s="92" t="s">
        <v>23</v>
      </c>
      <c r="G26" s="87" t="s">
        <v>24</v>
      </c>
      <c r="H26" s="84" t="s">
        <v>21</v>
      </c>
      <c r="I26" s="85" t="s">
        <v>22</v>
      </c>
      <c r="J26" s="92" t="s">
        <v>23</v>
      </c>
      <c r="K26" s="87" t="s">
        <v>24</v>
      </c>
      <c r="L26" s="49"/>
      <c r="M26" s="44"/>
      <c r="N26" s="45"/>
      <c r="O26" s="44"/>
    </row>
    <row r="27" spans="1:15" s="19" customFormat="1" ht="13.5" thickBot="1">
      <c r="A27" s="151" t="s">
        <v>18</v>
      </c>
      <c r="B27" s="96" t="s">
        <v>24</v>
      </c>
      <c r="C27" s="97" t="s">
        <v>23</v>
      </c>
      <c r="D27" s="98" t="s">
        <v>22</v>
      </c>
      <c r="E27" s="99" t="s">
        <v>21</v>
      </c>
      <c r="F27" s="96" t="s">
        <v>24</v>
      </c>
      <c r="G27" s="97" t="s">
        <v>23</v>
      </c>
      <c r="H27" s="98" t="s">
        <v>22</v>
      </c>
      <c r="I27" s="99" t="s">
        <v>21</v>
      </c>
      <c r="J27" s="96" t="s">
        <v>24</v>
      </c>
      <c r="K27" s="97" t="s">
        <v>23</v>
      </c>
      <c r="L27" s="49"/>
      <c r="M27" s="44"/>
      <c r="N27" s="159"/>
      <c r="O27" s="160"/>
    </row>
    <row r="28" spans="2:15" s="19" customFormat="1" ht="13.5" thickBot="1"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300"/>
      <c r="N28" s="298"/>
      <c r="O28" s="299"/>
    </row>
    <row r="29" spans="1:15" ht="18.75" thickBot="1">
      <c r="A29" s="100"/>
      <c r="B29" s="53">
        <v>30</v>
      </c>
      <c r="C29" s="149"/>
      <c r="D29" s="53">
        <v>31</v>
      </c>
      <c r="E29" s="52"/>
      <c r="F29" s="101"/>
      <c r="G29" s="70"/>
      <c r="H29" s="101"/>
      <c r="I29" s="70"/>
      <c r="J29" s="101"/>
      <c r="K29" s="70"/>
      <c r="L29" s="77"/>
      <c r="M29" s="77"/>
      <c r="N29" s="77"/>
      <c r="O29" s="78"/>
    </row>
    <row r="30" spans="1:15" ht="13.5" thickBot="1">
      <c r="A30" s="103"/>
      <c r="B30" s="32" t="s">
        <v>15</v>
      </c>
      <c r="C30" s="32" t="s">
        <v>16</v>
      </c>
      <c r="D30" s="32" t="s">
        <v>15</v>
      </c>
      <c r="E30" s="32" t="s">
        <v>16</v>
      </c>
      <c r="F30" s="104"/>
      <c r="G30" s="105"/>
      <c r="H30" s="104"/>
      <c r="I30" s="105"/>
      <c r="J30" s="104"/>
      <c r="K30" s="105"/>
      <c r="L30" s="77"/>
      <c r="M30" s="77"/>
      <c r="N30" s="77"/>
      <c r="O30" s="78"/>
    </row>
    <row r="31" spans="1:15" ht="13.5" thickBot="1">
      <c r="A31" s="178" t="s">
        <v>17</v>
      </c>
      <c r="B31" s="92" t="s">
        <v>23</v>
      </c>
      <c r="C31" s="87" t="s">
        <v>24</v>
      </c>
      <c r="D31" s="84" t="s">
        <v>21</v>
      </c>
      <c r="E31" s="85" t="s">
        <v>22</v>
      </c>
      <c r="F31" s="38"/>
      <c r="G31" s="39"/>
      <c r="H31" s="38"/>
      <c r="I31" s="39"/>
      <c r="J31" s="38"/>
      <c r="K31" s="39"/>
      <c r="L31" s="77"/>
      <c r="M31" s="77"/>
      <c r="N31" s="77"/>
      <c r="O31" s="78"/>
    </row>
    <row r="32" spans="1:15" ht="13.5" thickBot="1">
      <c r="A32" s="151" t="s">
        <v>18</v>
      </c>
      <c r="B32" s="96" t="s">
        <v>24</v>
      </c>
      <c r="C32" s="97" t="s">
        <v>23</v>
      </c>
      <c r="D32" s="85" t="s">
        <v>22</v>
      </c>
      <c r="E32" s="84" t="s">
        <v>21</v>
      </c>
      <c r="F32" s="38"/>
      <c r="G32" s="39"/>
      <c r="H32" s="38"/>
      <c r="I32" s="39"/>
      <c r="J32" s="38"/>
      <c r="K32" s="39"/>
      <c r="L32" s="77"/>
      <c r="M32" s="77"/>
      <c r="N32" s="77"/>
      <c r="O32" s="78"/>
    </row>
    <row r="33" spans="2:15" ht="12.75">
      <c r="B33" s="293"/>
      <c r="C33" s="293"/>
      <c r="D33" s="293"/>
      <c r="E33" s="293"/>
      <c r="F33" s="268"/>
      <c r="G33" s="268"/>
      <c r="H33" s="268"/>
      <c r="I33" s="268"/>
      <c r="J33" s="268"/>
      <c r="K33" s="268"/>
      <c r="L33" s="77"/>
      <c r="M33" s="77"/>
      <c r="N33" s="294"/>
      <c r="O33" s="294"/>
    </row>
    <row r="34" spans="2:15" ht="12.75">
      <c r="B34" s="295"/>
      <c r="C34" s="295"/>
      <c r="D34" s="295"/>
      <c r="E34" s="295"/>
      <c r="F34" s="297" t="s">
        <v>12</v>
      </c>
      <c r="G34" s="297"/>
      <c r="H34" s="297" t="s">
        <v>12</v>
      </c>
      <c r="I34" s="297"/>
      <c r="J34" s="297" t="s">
        <v>12</v>
      </c>
      <c r="K34" s="297"/>
      <c r="L34" s="296"/>
      <c r="M34" s="296"/>
      <c r="N34" s="296"/>
      <c r="O34" s="296"/>
    </row>
  </sheetData>
  <sheetProtection selectLockedCells="1" selectUnlockedCells="1"/>
  <mergeCells count="63">
    <mergeCell ref="L34:O34"/>
    <mergeCell ref="F33:G33"/>
    <mergeCell ref="F34:G34"/>
    <mergeCell ref="H33:I33"/>
    <mergeCell ref="H34:I34"/>
    <mergeCell ref="N28:O28"/>
    <mergeCell ref="J33:K33"/>
    <mergeCell ref="J34:K34"/>
    <mergeCell ref="L28:M28"/>
    <mergeCell ref="B33:C33"/>
    <mergeCell ref="D33:E33"/>
    <mergeCell ref="N33:O33"/>
    <mergeCell ref="B34:C34"/>
    <mergeCell ref="D34:E34"/>
    <mergeCell ref="B28:C28"/>
    <mergeCell ref="D28:E28"/>
    <mergeCell ref="F28:G28"/>
    <mergeCell ref="H28:I28"/>
    <mergeCell ref="J28:K28"/>
    <mergeCell ref="F23:G23"/>
    <mergeCell ref="H23:I23"/>
    <mergeCell ref="J23:K23"/>
    <mergeCell ref="L23:M23"/>
    <mergeCell ref="N23:O23"/>
    <mergeCell ref="B23:C23"/>
    <mergeCell ref="D23:E23"/>
    <mergeCell ref="L13:M13"/>
    <mergeCell ref="N13:O13"/>
    <mergeCell ref="B18:C18"/>
    <mergeCell ref="D18:E18"/>
    <mergeCell ref="F18:G18"/>
    <mergeCell ref="J18:K18"/>
    <mergeCell ref="L18:M18"/>
    <mergeCell ref="N18:O18"/>
    <mergeCell ref="H18:I18"/>
    <mergeCell ref="D8:E8"/>
    <mergeCell ref="F8:G8"/>
    <mergeCell ref="H8:I8"/>
    <mergeCell ref="J8:K8"/>
    <mergeCell ref="B13:C13"/>
    <mergeCell ref="D13:E13"/>
    <mergeCell ref="F13:G13"/>
    <mergeCell ref="H13:I13"/>
    <mergeCell ref="J13:K13"/>
    <mergeCell ref="L8:M8"/>
    <mergeCell ref="N8:O8"/>
    <mergeCell ref="B7:C7"/>
    <mergeCell ref="D7:E7"/>
    <mergeCell ref="F7:G7"/>
    <mergeCell ref="H7:I7"/>
    <mergeCell ref="J7:K7"/>
    <mergeCell ref="L7:M7"/>
    <mergeCell ref="N7:O7"/>
    <mergeCell ref="B8:C8"/>
    <mergeCell ref="B1:H1"/>
    <mergeCell ref="I1:O1"/>
    <mergeCell ref="B2:C2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zoomScale="107" zoomScaleNormal="107" zoomScalePageLayoutView="0" workbookViewId="0" topLeftCell="A4">
      <selection activeCell="F21" sqref="F21"/>
    </sheetView>
  </sheetViews>
  <sheetFormatPr defaultColWidth="9.140625" defaultRowHeight="12.75"/>
  <cols>
    <col min="1" max="11" width="10.7109375" style="0" customWidth="1"/>
    <col min="12" max="15" width="5.710937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Calendario!Q9</f>
        <v>45231</v>
      </c>
      <c r="J1" s="302"/>
      <c r="K1" s="302"/>
      <c r="L1" s="302"/>
      <c r="M1" s="302"/>
      <c r="N1" s="302"/>
      <c r="O1" s="302"/>
    </row>
    <row r="2" spans="2:15" s="19" customFormat="1" ht="16.5" thickBot="1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.75" thickBot="1">
      <c r="B3" s="22"/>
      <c r="C3" s="82"/>
      <c r="D3" s="22"/>
      <c r="E3" s="82"/>
      <c r="F3" s="53">
        <v>1</v>
      </c>
      <c r="G3" s="146" t="s">
        <v>19</v>
      </c>
      <c r="H3" s="109">
        <v>2</v>
      </c>
      <c r="I3" s="65"/>
      <c r="J3" s="114">
        <v>3</v>
      </c>
      <c r="K3" s="115"/>
      <c r="L3" s="53">
        <v>4</v>
      </c>
      <c r="M3" s="52"/>
      <c r="N3" s="51">
        <f>Calendario!W11</f>
        <v>45235</v>
      </c>
      <c r="O3" s="52"/>
    </row>
    <row r="4" spans="2:15" s="19" customFormat="1" ht="13.5" thickBot="1">
      <c r="B4" s="28"/>
      <c r="C4" s="29"/>
      <c r="D4" s="28"/>
      <c r="E4" s="29"/>
      <c r="F4" s="57"/>
      <c r="G4" s="190"/>
      <c r="H4" s="32" t="s">
        <v>15</v>
      </c>
      <c r="I4" s="32" t="s">
        <v>16</v>
      </c>
      <c r="J4" s="32" t="s">
        <v>15</v>
      </c>
      <c r="K4" s="91" t="s">
        <v>16</v>
      </c>
      <c r="L4" s="45"/>
      <c r="M4" s="44"/>
      <c r="N4" s="45"/>
      <c r="O4" s="44"/>
    </row>
    <row r="5" spans="1:15" s="19" customFormat="1" ht="13.5" thickBot="1">
      <c r="A5" s="37" t="s">
        <v>17</v>
      </c>
      <c r="B5" s="83"/>
      <c r="C5" s="39"/>
      <c r="D5" s="201"/>
      <c r="E5" s="39"/>
      <c r="F5" s="60"/>
      <c r="G5" s="61"/>
      <c r="H5" s="84" t="s">
        <v>21</v>
      </c>
      <c r="I5" s="85" t="s">
        <v>22</v>
      </c>
      <c r="J5" s="92" t="s">
        <v>23</v>
      </c>
      <c r="K5" s="87" t="s">
        <v>24</v>
      </c>
      <c r="L5" s="45"/>
      <c r="M5" s="44"/>
      <c r="N5" s="45"/>
      <c r="O5" s="44"/>
    </row>
    <row r="6" spans="1:15" s="19" customFormat="1" ht="13.5" thickBot="1">
      <c r="A6" s="47" t="s">
        <v>18</v>
      </c>
      <c r="B6" s="83"/>
      <c r="C6" s="39"/>
      <c r="D6" s="83"/>
      <c r="E6" s="39"/>
      <c r="F6" s="60"/>
      <c r="G6" s="61"/>
      <c r="H6" s="85" t="s">
        <v>22</v>
      </c>
      <c r="I6" s="84" t="s">
        <v>21</v>
      </c>
      <c r="J6" s="93" t="s">
        <v>24</v>
      </c>
      <c r="K6" s="94" t="s">
        <v>23</v>
      </c>
      <c r="L6" s="45"/>
      <c r="M6" s="44"/>
      <c r="N6" s="45"/>
      <c r="O6" s="44"/>
    </row>
    <row r="7" spans="2:15" s="19" customFormat="1" ht="13.5" thickBot="1">
      <c r="B7" s="289"/>
      <c r="C7" s="289"/>
      <c r="D7" s="289"/>
      <c r="E7" s="289"/>
      <c r="F7" s="292"/>
      <c r="G7" s="292"/>
      <c r="H7" s="268"/>
      <c r="I7" s="268"/>
      <c r="J7" s="268"/>
      <c r="K7" s="268"/>
      <c r="L7" s="269"/>
      <c r="M7" s="269"/>
      <c r="N7" s="269"/>
      <c r="O7" s="269"/>
    </row>
    <row r="8" spans="2:15" s="19" customFormat="1" ht="18.75" thickBot="1">
      <c r="B8" s="51">
        <f>Calendario!Q12</f>
        <v>45236</v>
      </c>
      <c r="C8" s="52"/>
      <c r="D8" s="53">
        <f>Calendario!R12</f>
        <v>45237</v>
      </c>
      <c r="E8" s="52"/>
      <c r="F8" s="109">
        <f>Calendario!S12</f>
        <v>45238</v>
      </c>
      <c r="G8" s="65"/>
      <c r="H8" s="53">
        <f>Calendario!T12</f>
        <v>45239</v>
      </c>
      <c r="I8" s="52"/>
      <c r="J8" s="53">
        <f>Calendario!U12</f>
        <v>45240</v>
      </c>
      <c r="K8" s="52"/>
      <c r="L8" s="53">
        <f>Calendario!V12</f>
        <v>45241</v>
      </c>
      <c r="M8" s="52"/>
      <c r="N8" s="51">
        <f>Calendario!W12</f>
        <v>45242</v>
      </c>
      <c r="O8" s="52"/>
    </row>
    <row r="9" spans="2:15" s="19" customFormat="1" ht="12.75">
      <c r="B9" s="32" t="s">
        <v>15</v>
      </c>
      <c r="C9" s="32" t="s">
        <v>16</v>
      </c>
      <c r="D9" s="32" t="s">
        <v>15</v>
      </c>
      <c r="E9" s="32" t="s">
        <v>16</v>
      </c>
      <c r="F9" s="32" t="s">
        <v>15</v>
      </c>
      <c r="G9" s="32" t="s">
        <v>16</v>
      </c>
      <c r="H9" s="32" t="s">
        <v>15</v>
      </c>
      <c r="I9" s="32" t="s">
        <v>16</v>
      </c>
      <c r="J9" s="32" t="s">
        <v>15</v>
      </c>
      <c r="K9" s="32" t="s">
        <v>16</v>
      </c>
      <c r="L9" s="45"/>
      <c r="M9" s="44"/>
      <c r="N9" s="45"/>
      <c r="O9" s="44"/>
    </row>
    <row r="10" spans="1:15" s="19" customFormat="1" ht="12.75">
      <c r="A10" s="37" t="s">
        <v>17</v>
      </c>
      <c r="B10" s="92" t="s">
        <v>23</v>
      </c>
      <c r="C10" s="87" t="s">
        <v>24</v>
      </c>
      <c r="D10" s="84" t="s">
        <v>21</v>
      </c>
      <c r="E10" s="85" t="s">
        <v>22</v>
      </c>
      <c r="F10" s="86" t="s">
        <v>23</v>
      </c>
      <c r="G10" s="87" t="s">
        <v>24</v>
      </c>
      <c r="H10" s="84" t="s">
        <v>21</v>
      </c>
      <c r="I10" s="85" t="s">
        <v>22</v>
      </c>
      <c r="J10" s="86" t="s">
        <v>23</v>
      </c>
      <c r="K10" s="87" t="s">
        <v>24</v>
      </c>
      <c r="L10" s="45"/>
      <c r="M10" s="44"/>
      <c r="N10" s="45"/>
      <c r="O10" s="44"/>
    </row>
    <row r="11" spans="1:15" s="19" customFormat="1" ht="13.5" thickBot="1">
      <c r="A11" s="47" t="s">
        <v>18</v>
      </c>
      <c r="B11" s="93" t="s">
        <v>24</v>
      </c>
      <c r="C11" s="94" t="s">
        <v>23</v>
      </c>
      <c r="D11" s="85" t="s">
        <v>22</v>
      </c>
      <c r="E11" s="84" t="s">
        <v>21</v>
      </c>
      <c r="F11" s="89" t="s">
        <v>24</v>
      </c>
      <c r="G11" s="94" t="s">
        <v>23</v>
      </c>
      <c r="H11" s="85" t="s">
        <v>22</v>
      </c>
      <c r="I11" s="84" t="s">
        <v>21</v>
      </c>
      <c r="J11" s="89" t="s">
        <v>24</v>
      </c>
      <c r="K11" s="90" t="s">
        <v>23</v>
      </c>
      <c r="L11" s="45"/>
      <c r="M11" s="44"/>
      <c r="N11" s="45"/>
      <c r="O11" s="44"/>
    </row>
    <row r="12" spans="2:15" s="50" customFormat="1" ht="13.5" thickBot="1"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69"/>
      <c r="M12" s="269"/>
      <c r="N12" s="269"/>
      <c r="O12" s="269"/>
    </row>
    <row r="13" spans="2:15" s="19" customFormat="1" ht="18">
      <c r="B13" s="51">
        <f>Calendario!Q13</f>
        <v>45243</v>
      </c>
      <c r="C13" s="52"/>
      <c r="D13" s="53">
        <f>Calendario!R13</f>
        <v>45244</v>
      </c>
      <c r="E13" s="52"/>
      <c r="F13" s="53">
        <f>Calendario!S13</f>
        <v>45245</v>
      </c>
      <c r="G13" s="52"/>
      <c r="H13" s="53">
        <f>Calendario!T13</f>
        <v>45246</v>
      </c>
      <c r="I13" s="52"/>
      <c r="J13" s="53">
        <f>Calendario!U13</f>
        <v>45247</v>
      </c>
      <c r="K13" s="52"/>
      <c r="L13" s="53">
        <f>Calendario!V13</f>
        <v>45248</v>
      </c>
      <c r="M13" s="52"/>
      <c r="N13" s="51">
        <f>Calendario!W13</f>
        <v>45249</v>
      </c>
      <c r="O13" s="52"/>
    </row>
    <row r="14" spans="2:15" s="19" customFormat="1" ht="12.75">
      <c r="B14" s="32" t="s">
        <v>15</v>
      </c>
      <c r="C14" s="32" t="s">
        <v>16</v>
      </c>
      <c r="D14" s="32" t="s">
        <v>15</v>
      </c>
      <c r="E14" s="32" t="s">
        <v>16</v>
      </c>
      <c r="F14" s="32" t="s">
        <v>15</v>
      </c>
      <c r="G14" s="32" t="s">
        <v>16</v>
      </c>
      <c r="H14" s="32" t="s">
        <v>15</v>
      </c>
      <c r="I14" s="32" t="s">
        <v>16</v>
      </c>
      <c r="J14" s="32" t="s">
        <v>15</v>
      </c>
      <c r="K14" s="32" t="s">
        <v>16</v>
      </c>
      <c r="L14" s="45"/>
      <c r="M14" s="44"/>
      <c r="N14" s="45"/>
      <c r="O14" s="44"/>
    </row>
    <row r="15" spans="1:15" s="19" customFormat="1" ht="12.75">
      <c r="A15" s="37" t="s">
        <v>17</v>
      </c>
      <c r="B15" s="92" t="s">
        <v>23</v>
      </c>
      <c r="C15" s="87" t="s">
        <v>24</v>
      </c>
      <c r="D15" s="84" t="s">
        <v>21</v>
      </c>
      <c r="E15" s="85" t="s">
        <v>22</v>
      </c>
      <c r="F15" s="86" t="s">
        <v>23</v>
      </c>
      <c r="G15" s="93" t="s">
        <v>24</v>
      </c>
      <c r="H15" s="84" t="s">
        <v>21</v>
      </c>
      <c r="I15" s="85" t="s">
        <v>22</v>
      </c>
      <c r="J15" s="86" t="s">
        <v>23</v>
      </c>
      <c r="K15" s="93" t="s">
        <v>24</v>
      </c>
      <c r="L15" s="45"/>
      <c r="M15" s="44"/>
      <c r="N15" s="45"/>
      <c r="O15" s="44"/>
    </row>
    <row r="16" spans="1:15" s="19" customFormat="1" ht="12.75">
      <c r="A16" s="47" t="s">
        <v>18</v>
      </c>
      <c r="B16" s="93" t="s">
        <v>24</v>
      </c>
      <c r="C16" s="94" t="s">
        <v>23</v>
      </c>
      <c r="D16" s="85" t="s">
        <v>22</v>
      </c>
      <c r="E16" s="84" t="s">
        <v>21</v>
      </c>
      <c r="F16" s="93" t="s">
        <v>24</v>
      </c>
      <c r="G16" s="94" t="s">
        <v>23</v>
      </c>
      <c r="H16" s="85" t="s">
        <v>22</v>
      </c>
      <c r="I16" s="84" t="s">
        <v>21</v>
      </c>
      <c r="J16" s="93" t="s">
        <v>24</v>
      </c>
      <c r="K16" s="94" t="s">
        <v>23</v>
      </c>
      <c r="L16" s="45"/>
      <c r="M16" s="44"/>
      <c r="N16" s="45"/>
      <c r="O16" s="44"/>
    </row>
    <row r="17" spans="2:15" s="19" customFormat="1" ht="13.5" thickBot="1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9"/>
      <c r="M17" s="269"/>
      <c r="N17" s="269"/>
      <c r="O17" s="269"/>
    </row>
    <row r="18" spans="2:15" s="19" customFormat="1" ht="18.75" thickBot="1">
      <c r="B18" s="51">
        <f>Calendario!Q14</f>
        <v>45250</v>
      </c>
      <c r="C18" s="52"/>
      <c r="D18" s="53">
        <f>Calendario!R14</f>
        <v>45251</v>
      </c>
      <c r="E18" s="52"/>
      <c r="F18" s="53">
        <f>Calendario!S14</f>
        <v>45252</v>
      </c>
      <c r="G18" s="52"/>
      <c r="H18" s="53">
        <f>Calendario!T14</f>
        <v>45253</v>
      </c>
      <c r="I18" s="52"/>
      <c r="J18" s="53">
        <f>Calendario!U14</f>
        <v>45254</v>
      </c>
      <c r="K18" s="52"/>
      <c r="L18" s="53">
        <f>Calendario!V14</f>
        <v>45255</v>
      </c>
      <c r="M18" s="52"/>
      <c r="N18" s="51">
        <f>Calendario!W14</f>
        <v>45256</v>
      </c>
      <c r="O18" s="52"/>
    </row>
    <row r="19" spans="2:15" s="19" customFormat="1" ht="12.75">
      <c r="B19" s="32" t="s">
        <v>15</v>
      </c>
      <c r="C19" s="32" t="s">
        <v>16</v>
      </c>
      <c r="D19" s="32" t="s">
        <v>15</v>
      </c>
      <c r="E19" s="32" t="s">
        <v>16</v>
      </c>
      <c r="F19" s="32" t="s">
        <v>15</v>
      </c>
      <c r="G19" s="32" t="s">
        <v>16</v>
      </c>
      <c r="H19" s="32" t="s">
        <v>15</v>
      </c>
      <c r="I19" s="32" t="s">
        <v>16</v>
      </c>
      <c r="J19" s="32" t="s">
        <v>15</v>
      </c>
      <c r="K19" s="32" t="s">
        <v>16</v>
      </c>
      <c r="L19" s="45"/>
      <c r="M19" s="44"/>
      <c r="N19" s="45"/>
      <c r="O19" s="44"/>
    </row>
    <row r="20" spans="1:15" s="19" customFormat="1" ht="12.75">
      <c r="A20" s="37" t="s">
        <v>17</v>
      </c>
      <c r="B20" s="86" t="s">
        <v>23</v>
      </c>
      <c r="C20" s="93" t="s">
        <v>24</v>
      </c>
      <c r="D20" s="84" t="s">
        <v>21</v>
      </c>
      <c r="E20" s="85" t="s">
        <v>22</v>
      </c>
      <c r="F20" s="86" t="s">
        <v>23</v>
      </c>
      <c r="G20" s="110" t="s">
        <v>25</v>
      </c>
      <c r="H20" s="84" t="s">
        <v>21</v>
      </c>
      <c r="I20" s="85" t="s">
        <v>22</v>
      </c>
      <c r="J20" s="86" t="s">
        <v>23</v>
      </c>
      <c r="K20" s="110" t="s">
        <v>25</v>
      </c>
      <c r="L20" s="45"/>
      <c r="M20" s="44"/>
      <c r="N20" s="45"/>
      <c r="O20" s="44"/>
    </row>
    <row r="21" spans="1:15" s="19" customFormat="1" ht="12.75">
      <c r="A21" s="47" t="s">
        <v>18</v>
      </c>
      <c r="B21" s="93" t="s">
        <v>24</v>
      </c>
      <c r="C21" s="90" t="s">
        <v>23</v>
      </c>
      <c r="D21" s="85" t="s">
        <v>22</v>
      </c>
      <c r="E21" s="84" t="s">
        <v>21</v>
      </c>
      <c r="F21" s="110" t="s">
        <v>25</v>
      </c>
      <c r="G21" s="111" t="s">
        <v>23</v>
      </c>
      <c r="H21" s="85" t="s">
        <v>22</v>
      </c>
      <c r="I21" s="84" t="s">
        <v>21</v>
      </c>
      <c r="J21" s="110" t="s">
        <v>25</v>
      </c>
      <c r="K21" s="86" t="s">
        <v>23</v>
      </c>
      <c r="L21" s="45"/>
      <c r="M21" s="44"/>
      <c r="N21" s="45"/>
      <c r="O21" s="44"/>
    </row>
    <row r="22" spans="2:15" s="19" customFormat="1" ht="13.5" thickBot="1"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9"/>
      <c r="M22" s="269"/>
      <c r="N22" s="269"/>
      <c r="O22" s="269"/>
    </row>
    <row r="23" spans="2:15" s="19" customFormat="1" ht="18.75" thickBot="1">
      <c r="B23" s="51">
        <f>Calendario!Q15</f>
        <v>45257</v>
      </c>
      <c r="C23" s="52"/>
      <c r="D23" s="53">
        <f>Calendario!R15</f>
        <v>45258</v>
      </c>
      <c r="E23" s="52"/>
      <c r="F23" s="145">
        <v>29</v>
      </c>
      <c r="G23" s="147"/>
      <c r="H23" s="145">
        <v>30</v>
      </c>
      <c r="I23" s="147"/>
      <c r="J23" s="22"/>
      <c r="K23" s="82"/>
      <c r="L23" s="150"/>
      <c r="M23" s="70"/>
      <c r="N23" s="69">
        <f>Calendario!G15</f>
      </c>
      <c r="O23" s="70"/>
    </row>
    <row r="24" spans="2:15" s="19" customFormat="1" ht="13.5" thickBot="1">
      <c r="B24" s="32" t="s">
        <v>15</v>
      </c>
      <c r="C24" s="32" t="s">
        <v>16</v>
      </c>
      <c r="D24" s="32" t="s">
        <v>15</v>
      </c>
      <c r="E24" s="32" t="s">
        <v>16</v>
      </c>
      <c r="F24" s="32" t="s">
        <v>15</v>
      </c>
      <c r="G24" s="32" t="s">
        <v>16</v>
      </c>
      <c r="H24" s="32" t="s">
        <v>15</v>
      </c>
      <c r="I24" s="32" t="s">
        <v>16</v>
      </c>
      <c r="J24" s="28"/>
      <c r="K24" s="29"/>
      <c r="L24" s="38"/>
      <c r="M24" s="39"/>
      <c r="N24" s="38"/>
      <c r="O24" s="39"/>
    </row>
    <row r="25" spans="1:15" s="19" customFormat="1" ht="13.5" thickBot="1">
      <c r="A25" s="37" t="s">
        <v>17</v>
      </c>
      <c r="B25" s="86" t="s">
        <v>23</v>
      </c>
      <c r="C25" s="110" t="s">
        <v>25</v>
      </c>
      <c r="D25" s="84" t="s">
        <v>21</v>
      </c>
      <c r="E25" s="85" t="s">
        <v>22</v>
      </c>
      <c r="F25" s="86" t="s">
        <v>23</v>
      </c>
      <c r="G25" s="110" t="s">
        <v>25</v>
      </c>
      <c r="H25" s="84" t="s">
        <v>21</v>
      </c>
      <c r="I25" s="85" t="s">
        <v>22</v>
      </c>
      <c r="J25" s="83"/>
      <c r="K25" s="39"/>
      <c r="L25" s="38"/>
      <c r="M25" s="39"/>
      <c r="N25" s="38"/>
      <c r="O25" s="39"/>
    </row>
    <row r="26" spans="1:15" s="19" customFormat="1" ht="13.5" thickBot="1">
      <c r="A26" s="47" t="s">
        <v>18</v>
      </c>
      <c r="B26" s="161" t="s">
        <v>25</v>
      </c>
      <c r="C26" s="162" t="s">
        <v>23</v>
      </c>
      <c r="D26" s="85" t="s">
        <v>22</v>
      </c>
      <c r="E26" s="84" t="s">
        <v>21</v>
      </c>
      <c r="F26" s="161" t="s">
        <v>25</v>
      </c>
      <c r="G26" s="162" t="s">
        <v>23</v>
      </c>
      <c r="H26" s="85" t="s">
        <v>22</v>
      </c>
      <c r="I26" s="84" t="s">
        <v>21</v>
      </c>
      <c r="J26" s="164"/>
      <c r="K26" s="165"/>
      <c r="L26" s="168"/>
      <c r="M26" s="165"/>
      <c r="N26" s="168"/>
      <c r="O26" s="165"/>
    </row>
    <row r="27" spans="2:15" s="19" customFormat="1" ht="12.75">
      <c r="B27" s="303"/>
      <c r="C27" s="298"/>
      <c r="D27" s="303"/>
      <c r="E27" s="298"/>
      <c r="F27" s="303"/>
      <c r="G27" s="298"/>
      <c r="H27" s="303"/>
      <c r="I27" s="298"/>
      <c r="J27" s="303"/>
      <c r="K27" s="299"/>
      <c r="L27" s="306"/>
      <c r="M27" s="289"/>
      <c r="N27" s="307"/>
      <c r="O27" s="308"/>
    </row>
    <row r="28" spans="2:15" s="50" customFormat="1" ht="12.75">
      <c r="B28" s="303"/>
      <c r="C28" s="298"/>
      <c r="D28" s="303"/>
      <c r="E28" s="298"/>
      <c r="F28" s="303"/>
      <c r="G28" s="298"/>
      <c r="H28" s="303"/>
      <c r="I28" s="298"/>
      <c r="J28" s="303"/>
      <c r="K28" s="298"/>
      <c r="L28" s="303"/>
      <c r="M28" s="298"/>
      <c r="N28" s="298"/>
      <c r="O28" s="299"/>
    </row>
    <row r="29" spans="2:15" ht="18">
      <c r="B29" s="101"/>
      <c r="C29" s="163"/>
      <c r="D29" s="101"/>
      <c r="E29" s="163"/>
      <c r="F29" s="101"/>
      <c r="G29" s="163"/>
      <c r="H29" s="101"/>
      <c r="I29" s="163"/>
      <c r="J29" s="101"/>
      <c r="K29" s="166"/>
      <c r="L29" s="77"/>
      <c r="M29" s="77"/>
      <c r="N29" s="77"/>
      <c r="O29" s="78"/>
    </row>
    <row r="30" spans="2:15" ht="12.75">
      <c r="B30" s="28"/>
      <c r="C30" s="29"/>
      <c r="D30" s="28"/>
      <c r="E30" s="29"/>
      <c r="F30" s="28"/>
      <c r="G30" s="29"/>
      <c r="H30" s="28"/>
      <c r="I30" s="29"/>
      <c r="J30" s="28"/>
      <c r="K30" s="167"/>
      <c r="L30" s="77"/>
      <c r="M30" s="77"/>
      <c r="N30" s="77"/>
      <c r="O30" s="78"/>
    </row>
    <row r="31" spans="1:15" ht="12.75">
      <c r="A31" s="152"/>
      <c r="B31" s="40"/>
      <c r="C31" s="39"/>
      <c r="D31" s="40"/>
      <c r="E31" s="39"/>
      <c r="F31" s="40"/>
      <c r="G31" s="39"/>
      <c r="H31" s="40"/>
      <c r="I31" s="39"/>
      <c r="J31" s="40"/>
      <c r="K31" s="158"/>
      <c r="L31" s="77"/>
      <c r="M31" s="77"/>
      <c r="N31" s="77"/>
      <c r="O31" s="78"/>
    </row>
    <row r="32" spans="1:15" ht="12.75">
      <c r="A32" s="130"/>
      <c r="B32" s="157"/>
      <c r="C32" s="39"/>
      <c r="D32" s="157"/>
      <c r="E32" s="39"/>
      <c r="F32" s="157"/>
      <c r="G32" s="39"/>
      <c r="H32" s="157"/>
      <c r="I32" s="39"/>
      <c r="J32" s="157"/>
      <c r="K32" s="158"/>
      <c r="L32" s="77"/>
      <c r="M32" s="77"/>
      <c r="N32" s="77"/>
      <c r="O32" s="78"/>
    </row>
    <row r="33" spans="2:15" ht="12.75">
      <c r="B33" s="289"/>
      <c r="C33" s="289"/>
      <c r="D33" s="289"/>
      <c r="E33" s="289"/>
      <c r="F33" s="289"/>
      <c r="G33" s="289"/>
      <c r="H33" s="289"/>
      <c r="I33" s="289"/>
      <c r="J33" s="289"/>
      <c r="K33" s="304"/>
      <c r="L33" s="77"/>
      <c r="M33" s="77"/>
      <c r="N33" s="294"/>
      <c r="O33" s="294"/>
    </row>
    <row r="34" spans="2:15" ht="12.75">
      <c r="B34" s="290"/>
      <c r="C34" s="290"/>
      <c r="D34" s="290"/>
      <c r="E34" s="290"/>
      <c r="F34" s="290"/>
      <c r="G34" s="290"/>
      <c r="H34" s="290"/>
      <c r="I34" s="290"/>
      <c r="J34" s="290"/>
      <c r="K34" s="305"/>
      <c r="L34" s="296"/>
      <c r="M34" s="296"/>
      <c r="N34" s="296"/>
      <c r="O34" s="296"/>
    </row>
  </sheetData>
  <sheetProtection selectLockedCells="1" selectUnlockedCells="1"/>
  <mergeCells count="63">
    <mergeCell ref="B34:C34"/>
    <mergeCell ref="D34:E34"/>
    <mergeCell ref="H28:I28"/>
    <mergeCell ref="F34:G34"/>
    <mergeCell ref="H33:I33"/>
    <mergeCell ref="H34:I34"/>
    <mergeCell ref="D28:E28"/>
    <mergeCell ref="F28:G28"/>
    <mergeCell ref="J33:K33"/>
    <mergeCell ref="J34:K34"/>
    <mergeCell ref="L27:M27"/>
    <mergeCell ref="L34:O34"/>
    <mergeCell ref="B33:C33"/>
    <mergeCell ref="D33:E33"/>
    <mergeCell ref="N33:O33"/>
    <mergeCell ref="F33:G33"/>
    <mergeCell ref="N27:O27"/>
    <mergeCell ref="B28:C28"/>
    <mergeCell ref="B22:C22"/>
    <mergeCell ref="D22:E22"/>
    <mergeCell ref="J28:K28"/>
    <mergeCell ref="L28:M28"/>
    <mergeCell ref="N28:O28"/>
    <mergeCell ref="B27:C27"/>
    <mergeCell ref="D27:E27"/>
    <mergeCell ref="F27:G27"/>
    <mergeCell ref="H27:I27"/>
    <mergeCell ref="J27:K27"/>
    <mergeCell ref="F22:G22"/>
    <mergeCell ref="H22:I22"/>
    <mergeCell ref="J22:K22"/>
    <mergeCell ref="L22:M22"/>
    <mergeCell ref="N17:O17"/>
    <mergeCell ref="N22:O22"/>
    <mergeCell ref="N12:O12"/>
    <mergeCell ref="B17:C17"/>
    <mergeCell ref="D17:E17"/>
    <mergeCell ref="F17:G17"/>
    <mergeCell ref="H17:I17"/>
    <mergeCell ref="J17:K17"/>
    <mergeCell ref="L17:M17"/>
    <mergeCell ref="B12:C12"/>
    <mergeCell ref="D12:E12"/>
    <mergeCell ref="F12:G12"/>
    <mergeCell ref="L2:M2"/>
    <mergeCell ref="H12:I12"/>
    <mergeCell ref="J12:K12"/>
    <mergeCell ref="L12:M12"/>
    <mergeCell ref="B7:C7"/>
    <mergeCell ref="D7:E7"/>
    <mergeCell ref="F7:G7"/>
    <mergeCell ref="J7:K7"/>
    <mergeCell ref="L7:M7"/>
    <mergeCell ref="N2:O2"/>
    <mergeCell ref="N7:O7"/>
    <mergeCell ref="H7:I7"/>
    <mergeCell ref="B1:H1"/>
    <mergeCell ref="I1:O1"/>
    <mergeCell ref="B2:C2"/>
    <mergeCell ref="D2:E2"/>
    <mergeCell ref="F2:G2"/>
    <mergeCell ref="H2:I2"/>
    <mergeCell ref="J2:K2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K6" sqref="K6"/>
    </sheetView>
  </sheetViews>
  <sheetFormatPr defaultColWidth="9.140625" defaultRowHeight="12.75"/>
  <cols>
    <col min="1" max="11" width="10.7109375" style="0" customWidth="1"/>
    <col min="12" max="12" width="5.7109375" style="0" customWidth="1"/>
    <col min="13" max="13" width="7.28125" style="0" customWidth="1"/>
    <col min="14" max="14" width="5.7109375" style="0" customWidth="1"/>
    <col min="15" max="15" width="7.5742187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Calendario!A18</f>
        <v>45261</v>
      </c>
      <c r="J1" s="302"/>
      <c r="K1" s="302"/>
      <c r="L1" s="302"/>
      <c r="M1" s="302"/>
      <c r="N1" s="302"/>
      <c r="O1" s="302"/>
    </row>
    <row r="2" spans="2:15" s="19" customFormat="1" ht="15.75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.75" thickBot="1">
      <c r="B3" s="20">
        <f>Calendario!A20</f>
      </c>
      <c r="C3" s="21"/>
      <c r="D3" s="20"/>
      <c r="E3" s="21"/>
      <c r="F3" s="20"/>
      <c r="G3" s="21"/>
      <c r="H3" s="20"/>
      <c r="I3" s="21"/>
      <c r="J3" s="109">
        <v>1</v>
      </c>
      <c r="K3" s="65"/>
      <c r="L3" s="114">
        <f>Calendario!F20</f>
        <v>45262</v>
      </c>
      <c r="M3" s="115"/>
      <c r="N3" s="114">
        <f>Calendario!G20</f>
        <v>45263</v>
      </c>
      <c r="O3" s="115"/>
    </row>
    <row r="4" spans="2:15" s="19" customFormat="1" ht="13.5" thickBot="1">
      <c r="B4" s="268"/>
      <c r="C4" s="268"/>
      <c r="D4" s="268"/>
      <c r="E4" s="268"/>
      <c r="F4" s="268"/>
      <c r="G4" s="268"/>
      <c r="H4" s="268"/>
      <c r="I4" s="268"/>
      <c r="J4" s="32" t="s">
        <v>15</v>
      </c>
      <c r="K4" s="32" t="s">
        <v>16</v>
      </c>
      <c r="L4" s="45"/>
      <c r="M4" s="44"/>
      <c r="N4" s="45"/>
      <c r="O4" s="44"/>
    </row>
    <row r="5" spans="1:15" s="19" customFormat="1" ht="13.5" thickBot="1">
      <c r="A5" s="221" t="s">
        <v>17</v>
      </c>
      <c r="B5" s="306"/>
      <c r="C5" s="268"/>
      <c r="D5" s="268"/>
      <c r="E5" s="268"/>
      <c r="F5" s="268"/>
      <c r="G5" s="268"/>
      <c r="H5" s="268"/>
      <c r="I5" s="268"/>
      <c r="J5" s="113" t="s">
        <v>26</v>
      </c>
      <c r="K5" s="110" t="s">
        <v>25</v>
      </c>
      <c r="L5" s="45"/>
      <c r="M5" s="44"/>
      <c r="N5" s="45"/>
      <c r="O5" s="44"/>
    </row>
    <row r="6" spans="1:15" s="19" customFormat="1" ht="13.5" thickBot="1">
      <c r="A6" s="244" t="s">
        <v>18</v>
      </c>
      <c r="B6" s="306"/>
      <c r="C6" s="268"/>
      <c r="D6" s="268"/>
      <c r="E6" s="268"/>
      <c r="F6" s="268"/>
      <c r="G6" s="268"/>
      <c r="H6" s="268"/>
      <c r="I6" s="268"/>
      <c r="J6" s="110" t="s">
        <v>25</v>
      </c>
      <c r="K6" s="241" t="s">
        <v>27</v>
      </c>
      <c r="L6" s="45"/>
      <c r="M6" s="44"/>
      <c r="N6" s="45"/>
      <c r="O6" s="44"/>
    </row>
    <row r="7" spans="2:15" s="19" customFormat="1" ht="18.75" thickBot="1">
      <c r="B7" s="114">
        <v>4</v>
      </c>
      <c r="C7" s="115"/>
      <c r="D7" s="114">
        <v>5</v>
      </c>
      <c r="E7" s="115"/>
      <c r="F7" s="114">
        <f>Calendario!C21</f>
        <v>45266</v>
      </c>
      <c r="G7" s="149" t="s">
        <v>19</v>
      </c>
      <c r="H7" s="114">
        <f>Calendario!D21</f>
        <v>45267</v>
      </c>
      <c r="I7" s="149" t="s">
        <v>28</v>
      </c>
      <c r="J7" s="114">
        <f>Calendario!E21</f>
        <v>45268</v>
      </c>
      <c r="K7" s="149" t="s">
        <v>19</v>
      </c>
      <c r="L7" s="114">
        <f>Calendario!F21</f>
        <v>45269</v>
      </c>
      <c r="M7" s="115"/>
      <c r="N7" s="114">
        <f>Calendario!G21</f>
        <v>45270</v>
      </c>
      <c r="O7" s="115"/>
    </row>
    <row r="8" spans="2:15" s="19" customFormat="1" ht="13.5" thickBot="1">
      <c r="B8" s="32" t="s">
        <v>15</v>
      </c>
      <c r="C8" s="32" t="s">
        <v>16</v>
      </c>
      <c r="D8" s="32" t="s">
        <v>15</v>
      </c>
      <c r="E8" s="32" t="s">
        <v>16</v>
      </c>
      <c r="F8" s="57"/>
      <c r="G8" s="117"/>
      <c r="H8" s="57"/>
      <c r="I8" s="117"/>
      <c r="J8" s="57"/>
      <c r="K8" s="117"/>
      <c r="L8" s="45"/>
      <c r="M8" s="44"/>
      <c r="N8" s="45"/>
      <c r="O8" s="44"/>
    </row>
    <row r="9" spans="1:15" s="19" customFormat="1" ht="13.5" thickBot="1">
      <c r="A9" s="169" t="s">
        <v>17</v>
      </c>
      <c r="B9" s="113" t="s">
        <v>26</v>
      </c>
      <c r="C9" s="110" t="s">
        <v>25</v>
      </c>
      <c r="D9" s="84" t="s">
        <v>21</v>
      </c>
      <c r="E9" s="85" t="s">
        <v>22</v>
      </c>
      <c r="F9" s="60"/>
      <c r="G9" s="118"/>
      <c r="H9" s="60"/>
      <c r="I9" s="118"/>
      <c r="J9" s="60"/>
      <c r="K9" s="118"/>
      <c r="L9" s="45"/>
      <c r="M9" s="44"/>
      <c r="N9" s="45"/>
      <c r="O9" s="44"/>
    </row>
    <row r="10" spans="1:15" s="19" customFormat="1" ht="13.5" thickBot="1">
      <c r="A10" s="242" t="s">
        <v>18</v>
      </c>
      <c r="B10" s="226" t="s">
        <v>25</v>
      </c>
      <c r="C10" s="241" t="s">
        <v>27</v>
      </c>
      <c r="D10" s="85" t="s">
        <v>22</v>
      </c>
      <c r="E10" s="84" t="s">
        <v>21</v>
      </c>
      <c r="F10" s="60"/>
      <c r="G10" s="118"/>
      <c r="H10" s="60"/>
      <c r="I10" s="118"/>
      <c r="J10" s="60"/>
      <c r="K10" s="118"/>
      <c r="L10" s="45"/>
      <c r="M10" s="44"/>
      <c r="N10" s="45"/>
      <c r="O10" s="44"/>
    </row>
    <row r="11" spans="2:15" s="50" customFormat="1" ht="12.75">
      <c r="B11" s="290"/>
      <c r="C11" s="309"/>
      <c r="D11" s="290"/>
      <c r="E11" s="309"/>
      <c r="F11" s="276"/>
      <c r="G11" s="277"/>
      <c r="H11" s="276"/>
      <c r="I11" s="277"/>
      <c r="J11" s="276"/>
      <c r="K11" s="277"/>
      <c r="L11" s="310"/>
      <c r="M11" s="311"/>
      <c r="N11" s="310"/>
      <c r="O11" s="311"/>
    </row>
    <row r="12" spans="2:15" s="19" customFormat="1" ht="18.75" thickBot="1">
      <c r="B12" s="114">
        <f>Calendario!A22</f>
        <v>45271</v>
      </c>
      <c r="C12" s="115"/>
      <c r="D12" s="114">
        <f>Calendario!B22</f>
        <v>45272</v>
      </c>
      <c r="E12" s="115"/>
      <c r="F12" s="119">
        <f>Calendario!C22</f>
        <v>45273</v>
      </c>
      <c r="G12" s="120"/>
      <c r="H12" s="119">
        <f>Calendario!D22</f>
        <v>45274</v>
      </c>
      <c r="I12" s="120"/>
      <c r="J12" s="119">
        <f>Calendario!E22</f>
        <v>45275</v>
      </c>
      <c r="K12" s="120"/>
      <c r="L12" s="114">
        <f>Calendario!F22</f>
        <v>45276</v>
      </c>
      <c r="M12" s="115"/>
      <c r="N12" s="114">
        <f>Calendario!G22</f>
        <v>45277</v>
      </c>
      <c r="O12" s="115"/>
    </row>
    <row r="13" spans="2:15" s="19" customFormat="1" ht="13.5" thickBot="1">
      <c r="B13" s="32" t="s">
        <v>15</v>
      </c>
      <c r="C13" s="32" t="s">
        <v>16</v>
      </c>
      <c r="D13" s="32" t="s">
        <v>15</v>
      </c>
      <c r="E13" s="32" t="s">
        <v>16</v>
      </c>
      <c r="F13" s="32" t="s">
        <v>15</v>
      </c>
      <c r="G13" s="32" t="s">
        <v>16</v>
      </c>
      <c r="H13" s="32" t="s">
        <v>15</v>
      </c>
      <c r="I13" s="32" t="s">
        <v>16</v>
      </c>
      <c r="J13" s="32" t="s">
        <v>15</v>
      </c>
      <c r="K13" s="32" t="s">
        <v>16</v>
      </c>
      <c r="L13" s="45"/>
      <c r="M13" s="44"/>
      <c r="N13" s="45"/>
      <c r="O13" s="44"/>
    </row>
    <row r="14" spans="1:15" s="19" customFormat="1" ht="13.5" thickBot="1">
      <c r="A14" s="177" t="s">
        <v>17</v>
      </c>
      <c r="B14" s="113" t="s">
        <v>26</v>
      </c>
      <c r="C14" s="121" t="s">
        <v>25</v>
      </c>
      <c r="D14" s="84" t="s">
        <v>21</v>
      </c>
      <c r="E14" s="85" t="s">
        <v>22</v>
      </c>
      <c r="F14" s="113" t="s">
        <v>26</v>
      </c>
      <c r="G14" s="121" t="s">
        <v>25</v>
      </c>
      <c r="H14" s="84" t="s">
        <v>21</v>
      </c>
      <c r="I14" s="85" t="s">
        <v>22</v>
      </c>
      <c r="J14" s="113" t="s">
        <v>26</v>
      </c>
      <c r="K14" s="121" t="s">
        <v>25</v>
      </c>
      <c r="L14" s="45"/>
      <c r="M14" s="44"/>
      <c r="N14" s="45"/>
      <c r="O14" s="44"/>
    </row>
    <row r="15" spans="1:15" s="19" customFormat="1" ht="13.5" thickBot="1">
      <c r="A15" s="243" t="s">
        <v>18</v>
      </c>
      <c r="B15" s="110" t="s">
        <v>25</v>
      </c>
      <c r="C15" s="241" t="s">
        <v>27</v>
      </c>
      <c r="D15" s="85" t="s">
        <v>22</v>
      </c>
      <c r="E15" s="84" t="s">
        <v>21</v>
      </c>
      <c r="F15" s="110" t="s">
        <v>25</v>
      </c>
      <c r="G15" s="241" t="s">
        <v>27</v>
      </c>
      <c r="H15" s="85" t="s">
        <v>22</v>
      </c>
      <c r="I15" s="84" t="s">
        <v>21</v>
      </c>
      <c r="J15" s="110" t="s">
        <v>25</v>
      </c>
      <c r="K15" s="241" t="s">
        <v>27</v>
      </c>
      <c r="L15" s="45"/>
      <c r="M15" s="44"/>
      <c r="N15" s="45"/>
      <c r="O15" s="44"/>
    </row>
    <row r="16" spans="2:15" s="50" customFormat="1" ht="12.75"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69"/>
      <c r="M16" s="269"/>
      <c r="N16" s="269"/>
      <c r="O16" s="269"/>
    </row>
    <row r="17" spans="2:15" s="19" customFormat="1" ht="18.75" thickBot="1">
      <c r="B17" s="114">
        <f>Calendario!A23</f>
        <v>45278</v>
      </c>
      <c r="C17" s="115"/>
      <c r="D17" s="114">
        <f>Calendario!B23</f>
        <v>45279</v>
      </c>
      <c r="E17" s="115"/>
      <c r="F17" s="114">
        <f>Calendario!C23</f>
        <v>45280</v>
      </c>
      <c r="G17" s="116"/>
      <c r="H17" s="114">
        <f>Calendario!D23</f>
        <v>45281</v>
      </c>
      <c r="I17" s="116"/>
      <c r="J17" s="114">
        <f>Calendario!E23</f>
        <v>45282</v>
      </c>
      <c r="K17" s="116"/>
      <c r="L17" s="114">
        <f>Calendario!F23</f>
        <v>45283</v>
      </c>
      <c r="M17" s="116"/>
      <c r="N17" s="114">
        <f>Calendario!G23</f>
        <v>45284</v>
      </c>
      <c r="O17" s="116" t="s">
        <v>44</v>
      </c>
    </row>
    <row r="18" spans="2:15" s="19" customFormat="1" ht="13.5" thickBot="1">
      <c r="B18" s="32" t="s">
        <v>15</v>
      </c>
      <c r="C18" s="32" t="s">
        <v>16</v>
      </c>
      <c r="D18" s="32" t="s">
        <v>15</v>
      </c>
      <c r="E18" s="32" t="s">
        <v>16</v>
      </c>
      <c r="F18" s="32" t="s">
        <v>15</v>
      </c>
      <c r="G18" s="91" t="s">
        <v>16</v>
      </c>
      <c r="H18" s="32" t="s">
        <v>15</v>
      </c>
      <c r="I18" s="32" t="s">
        <v>16</v>
      </c>
      <c r="J18" s="32" t="s">
        <v>15</v>
      </c>
      <c r="K18" s="32" t="s">
        <v>16</v>
      </c>
      <c r="L18" s="45"/>
      <c r="M18" s="44"/>
      <c r="N18" s="45"/>
      <c r="O18" s="44"/>
    </row>
    <row r="19" spans="1:15" s="19" customFormat="1" ht="13.5" thickBot="1">
      <c r="A19" s="177" t="s">
        <v>17</v>
      </c>
      <c r="B19" s="113" t="s">
        <v>26</v>
      </c>
      <c r="C19" s="121" t="s">
        <v>25</v>
      </c>
      <c r="D19" s="122" t="s">
        <v>29</v>
      </c>
      <c r="E19" s="87" t="s">
        <v>30</v>
      </c>
      <c r="F19" s="113" t="s">
        <v>26</v>
      </c>
      <c r="G19" s="121" t="s">
        <v>25</v>
      </c>
      <c r="H19" s="122" t="s">
        <v>29</v>
      </c>
      <c r="I19" s="87" t="s">
        <v>30</v>
      </c>
      <c r="J19" s="113" t="s">
        <v>26</v>
      </c>
      <c r="K19" s="121" t="s">
        <v>25</v>
      </c>
      <c r="L19" s="45"/>
      <c r="M19" s="44"/>
      <c r="N19" s="45"/>
      <c r="O19" s="44"/>
    </row>
    <row r="20" spans="1:15" s="19" customFormat="1" ht="13.5" thickBot="1">
      <c r="A20" s="243" t="s">
        <v>18</v>
      </c>
      <c r="B20" s="110" t="s">
        <v>25</v>
      </c>
      <c r="C20" s="241" t="s">
        <v>27</v>
      </c>
      <c r="D20" s="87" t="s">
        <v>30</v>
      </c>
      <c r="E20" s="122" t="s">
        <v>29</v>
      </c>
      <c r="F20" s="110" t="s">
        <v>25</v>
      </c>
      <c r="G20" s="241" t="s">
        <v>27</v>
      </c>
      <c r="H20" s="123" t="s">
        <v>30</v>
      </c>
      <c r="I20" s="124" t="s">
        <v>29</v>
      </c>
      <c r="J20" s="110" t="s">
        <v>25</v>
      </c>
      <c r="K20" s="241" t="s">
        <v>27</v>
      </c>
      <c r="L20" s="45"/>
      <c r="M20" s="44"/>
      <c r="N20" s="45"/>
      <c r="O20" s="44"/>
    </row>
    <row r="21" spans="2:15" s="50" customFormat="1" ht="12.75">
      <c r="B21" s="286"/>
      <c r="C21" s="286"/>
      <c r="D21" s="286"/>
      <c r="E21" s="286"/>
      <c r="F21" s="286"/>
      <c r="G21" s="290"/>
      <c r="H21" s="286"/>
      <c r="I21" s="286"/>
      <c r="J21" s="286"/>
      <c r="K21" s="286"/>
      <c r="L21" s="269"/>
      <c r="M21" s="269"/>
      <c r="N21" s="269"/>
      <c r="O21" s="269"/>
    </row>
    <row r="22" spans="2:15" s="19" customFormat="1" ht="18">
      <c r="B22" s="114">
        <f>Calendario!A24</f>
        <v>45285</v>
      </c>
      <c r="C22" s="116" t="s">
        <v>44</v>
      </c>
      <c r="D22" s="114">
        <f>Calendario!B24</f>
        <v>45286</v>
      </c>
      <c r="E22" s="116" t="s">
        <v>44</v>
      </c>
      <c r="F22" s="114">
        <f>Calendario!C24</f>
        <v>45287</v>
      </c>
      <c r="G22" s="116" t="s">
        <v>44</v>
      </c>
      <c r="H22" s="119">
        <f>Calendario!D24</f>
        <v>45288</v>
      </c>
      <c r="I22" s="156" t="s">
        <v>44</v>
      </c>
      <c r="J22" s="114">
        <f>Calendario!E24</f>
        <v>45289</v>
      </c>
      <c r="K22" s="116" t="s">
        <v>44</v>
      </c>
      <c r="L22" s="114">
        <v>30</v>
      </c>
      <c r="M22" s="116" t="s">
        <v>44</v>
      </c>
      <c r="N22" s="114">
        <v>31</v>
      </c>
      <c r="O22" s="116" t="s">
        <v>44</v>
      </c>
    </row>
    <row r="23" spans="2:15" s="19" customFormat="1" ht="12.75">
      <c r="B23" s="57"/>
      <c r="C23" s="117"/>
      <c r="D23" s="57"/>
      <c r="E23" s="117"/>
      <c r="F23" s="57"/>
      <c r="G23" s="117"/>
      <c r="H23" s="57"/>
      <c r="I23" s="117"/>
      <c r="J23" s="57"/>
      <c r="K23" s="58"/>
      <c r="L23" s="49"/>
      <c r="M23" s="44"/>
      <c r="N23" s="45"/>
      <c r="O23" s="44"/>
    </row>
    <row r="24" spans="2:15" s="19" customFormat="1" ht="12.75">
      <c r="B24" s="60"/>
      <c r="C24" s="118"/>
      <c r="D24" s="60"/>
      <c r="E24" s="118"/>
      <c r="F24" s="60"/>
      <c r="G24" s="118"/>
      <c r="H24" s="60"/>
      <c r="I24" s="118"/>
      <c r="J24" s="60"/>
      <c r="K24" s="61"/>
      <c r="L24" s="49"/>
      <c r="M24" s="44"/>
      <c r="N24" s="45"/>
      <c r="O24" s="44"/>
    </row>
    <row r="25" spans="1:15" s="19" customFormat="1" ht="12.75">
      <c r="A25" s="50"/>
      <c r="B25" s="60"/>
      <c r="C25" s="118"/>
      <c r="D25" s="60"/>
      <c r="E25" s="118"/>
      <c r="F25" s="60"/>
      <c r="G25" s="118"/>
      <c r="H25" s="60"/>
      <c r="I25" s="118"/>
      <c r="J25" s="60"/>
      <c r="K25" s="61"/>
      <c r="L25" s="49"/>
      <c r="M25" s="44"/>
      <c r="N25" s="45"/>
      <c r="O25" s="44"/>
    </row>
    <row r="26" spans="1:15" s="19" customFormat="1" ht="12.75">
      <c r="A26" s="100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69"/>
      <c r="M26" s="269"/>
      <c r="N26" s="269"/>
      <c r="O26" s="269"/>
    </row>
    <row r="27" spans="1:15" s="50" customFormat="1" ht="12.75">
      <c r="A27" s="103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269"/>
      <c r="M27" s="269"/>
      <c r="N27" s="269"/>
      <c r="O27" s="269"/>
    </row>
    <row r="28" spans="1:15" ht="18">
      <c r="A28" s="107"/>
      <c r="B28" s="20"/>
      <c r="C28" s="21"/>
      <c r="D28" s="20">
        <f>Calendario!B25</f>
      </c>
      <c r="E28" s="21"/>
      <c r="F28" s="72"/>
      <c r="G28" s="73"/>
      <c r="H28" s="74"/>
      <c r="I28" s="75"/>
      <c r="J28" s="112"/>
      <c r="K28" s="74"/>
      <c r="L28" s="74"/>
      <c r="M28" s="74"/>
      <c r="N28" s="74"/>
      <c r="O28" s="75"/>
    </row>
    <row r="29" spans="2:15" ht="12.75">
      <c r="B29" s="268"/>
      <c r="C29" s="268"/>
      <c r="D29" s="268"/>
      <c r="E29" s="268"/>
      <c r="F29" s="76"/>
      <c r="G29" s="77"/>
      <c r="H29" s="77"/>
      <c r="I29" s="78"/>
      <c r="J29" s="106"/>
      <c r="K29" s="77"/>
      <c r="L29" s="77"/>
      <c r="M29" s="77"/>
      <c r="N29" s="77"/>
      <c r="O29" s="78"/>
    </row>
    <row r="30" spans="2:15" ht="12.75">
      <c r="B30" s="268"/>
      <c r="C30" s="268"/>
      <c r="D30" s="268"/>
      <c r="E30" s="268"/>
      <c r="F30" s="76"/>
      <c r="G30" s="77"/>
      <c r="H30" s="77"/>
      <c r="I30" s="78"/>
      <c r="J30" s="106"/>
      <c r="K30" s="77"/>
      <c r="L30" s="77"/>
      <c r="M30" s="77"/>
      <c r="N30" s="77"/>
      <c r="O30" s="78"/>
    </row>
    <row r="31" spans="2:15" ht="12.75">
      <c r="B31" s="268"/>
      <c r="C31" s="268"/>
      <c r="D31" s="268"/>
      <c r="E31" s="268"/>
      <c r="F31" s="76"/>
      <c r="G31" s="77"/>
      <c r="H31" s="77"/>
      <c r="I31" s="78"/>
      <c r="J31" s="106"/>
      <c r="K31" s="77"/>
      <c r="L31" s="77"/>
      <c r="M31" s="77"/>
      <c r="N31" s="77"/>
      <c r="O31" s="78"/>
    </row>
    <row r="32" spans="2:15" ht="12.75">
      <c r="B32" s="268"/>
      <c r="C32" s="268"/>
      <c r="D32" s="268"/>
      <c r="E32" s="268"/>
      <c r="F32" s="76"/>
      <c r="G32" s="77"/>
      <c r="H32" s="77"/>
      <c r="I32" s="78"/>
      <c r="J32" s="106"/>
      <c r="K32" s="77"/>
      <c r="L32" s="77"/>
      <c r="M32" s="77"/>
      <c r="N32" s="294"/>
      <c r="O32" s="294"/>
    </row>
    <row r="33" spans="2:15" ht="12.75">
      <c r="B33" s="297" t="s">
        <v>12</v>
      </c>
      <c r="C33" s="297"/>
      <c r="D33" s="297" t="s">
        <v>12</v>
      </c>
      <c r="E33" s="297"/>
      <c r="F33" s="79" t="s">
        <v>11</v>
      </c>
      <c r="G33" s="80"/>
      <c r="H33" s="80"/>
      <c r="I33" s="81" t="s">
        <v>12</v>
      </c>
      <c r="J33" s="108"/>
      <c r="K33" s="80"/>
      <c r="L33" s="296"/>
      <c r="M33" s="296"/>
      <c r="N33" s="296"/>
      <c r="O33" s="296"/>
    </row>
  </sheetData>
  <sheetProtection selectLockedCells="1" selectUnlockedCells="1"/>
  <mergeCells count="68">
    <mergeCell ref="F6:G6"/>
    <mergeCell ref="B32:C32"/>
    <mergeCell ref="D32:E32"/>
    <mergeCell ref="D31:E31"/>
    <mergeCell ref="B27:C27"/>
    <mergeCell ref="D27:E27"/>
    <mergeCell ref="B26:C26"/>
    <mergeCell ref="D26:E26"/>
    <mergeCell ref="F26:G26"/>
    <mergeCell ref="B16:C16"/>
    <mergeCell ref="B33:C33"/>
    <mergeCell ref="D33:E33"/>
    <mergeCell ref="L33:O33"/>
    <mergeCell ref="N27:O27"/>
    <mergeCell ref="B29:C29"/>
    <mergeCell ref="D29:E29"/>
    <mergeCell ref="B30:C30"/>
    <mergeCell ref="D30:E30"/>
    <mergeCell ref="B31:C31"/>
    <mergeCell ref="N32:O32"/>
    <mergeCell ref="L21:M21"/>
    <mergeCell ref="F27:G27"/>
    <mergeCell ref="H27:I27"/>
    <mergeCell ref="J27:K27"/>
    <mergeCell ref="L27:M27"/>
    <mergeCell ref="N21:O21"/>
    <mergeCell ref="D16:E16"/>
    <mergeCell ref="L26:M26"/>
    <mergeCell ref="N26:O26"/>
    <mergeCell ref="B21:C21"/>
    <mergeCell ref="D21:E21"/>
    <mergeCell ref="F21:G21"/>
    <mergeCell ref="H21:I21"/>
    <mergeCell ref="J21:K21"/>
    <mergeCell ref="H26:I26"/>
    <mergeCell ref="J26:K26"/>
    <mergeCell ref="F4:G4"/>
    <mergeCell ref="H4:I4"/>
    <mergeCell ref="H5:I5"/>
    <mergeCell ref="H6:I6"/>
    <mergeCell ref="F5:G5"/>
    <mergeCell ref="N16:O16"/>
    <mergeCell ref="F16:G16"/>
    <mergeCell ref="H16:I16"/>
    <mergeCell ref="J16:K16"/>
    <mergeCell ref="L16:M16"/>
    <mergeCell ref="B4:C4"/>
    <mergeCell ref="B5:C5"/>
    <mergeCell ref="B6:C6"/>
    <mergeCell ref="D4:E4"/>
    <mergeCell ref="D5:E5"/>
    <mergeCell ref="D6:E6"/>
    <mergeCell ref="B1:H1"/>
    <mergeCell ref="I1:O1"/>
    <mergeCell ref="B2:C2"/>
    <mergeCell ref="D2:E2"/>
    <mergeCell ref="F2:G2"/>
    <mergeCell ref="H2:I2"/>
    <mergeCell ref="J2:K2"/>
    <mergeCell ref="L2:M2"/>
    <mergeCell ref="N2:O2"/>
    <mergeCell ref="B11:C11"/>
    <mergeCell ref="N11:O11"/>
    <mergeCell ref="L11:M11"/>
    <mergeCell ref="J11:K11"/>
    <mergeCell ref="H11:I11"/>
    <mergeCell ref="F11:G11"/>
    <mergeCell ref="D11:E11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4">
      <selection activeCell="J21" sqref="J21:K21"/>
    </sheetView>
  </sheetViews>
  <sheetFormatPr defaultColWidth="9.140625" defaultRowHeight="12.75"/>
  <cols>
    <col min="1" max="11" width="10.7109375" style="0" customWidth="1"/>
    <col min="12" max="12" width="5.7109375" style="0" customWidth="1"/>
    <col min="13" max="13" width="9.00390625" style="0" customWidth="1"/>
    <col min="14" max="14" width="5.7109375" style="0" customWidth="1"/>
    <col min="15" max="15" width="8.14062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Calendario!I18</f>
        <v>45292</v>
      </c>
      <c r="J1" s="302"/>
      <c r="K1" s="302"/>
      <c r="L1" s="302"/>
      <c r="M1" s="302"/>
      <c r="N1" s="302"/>
      <c r="O1" s="302"/>
    </row>
    <row r="2" spans="2:15" s="19" customFormat="1" ht="15.75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">
      <c r="B3" s="119">
        <v>1</v>
      </c>
      <c r="C3" s="116" t="s">
        <v>44</v>
      </c>
      <c r="D3" s="114">
        <v>2</v>
      </c>
      <c r="E3" s="116" t="s">
        <v>44</v>
      </c>
      <c r="F3" s="114">
        <v>3</v>
      </c>
      <c r="G3" s="116" t="s">
        <v>44</v>
      </c>
      <c r="H3" s="114">
        <v>4</v>
      </c>
      <c r="I3" s="116" t="s">
        <v>44</v>
      </c>
      <c r="J3" s="114">
        <v>5</v>
      </c>
      <c r="K3" s="116" t="s">
        <v>44</v>
      </c>
      <c r="L3" s="114">
        <v>6</v>
      </c>
      <c r="M3" s="116" t="s">
        <v>44</v>
      </c>
      <c r="N3" s="114">
        <v>7</v>
      </c>
      <c r="O3" s="116"/>
    </row>
    <row r="4" spans="2:15" s="19" customFormat="1" ht="12.75">
      <c r="B4" s="57"/>
      <c r="C4" s="117"/>
      <c r="D4" s="57"/>
      <c r="E4" s="117"/>
      <c r="F4" s="57"/>
      <c r="G4" s="117"/>
      <c r="H4" s="57"/>
      <c r="I4" s="117"/>
      <c r="J4" s="57"/>
      <c r="K4" s="58"/>
      <c r="L4" s="125"/>
      <c r="M4" s="68"/>
      <c r="N4" s="45"/>
      <c r="O4" s="44"/>
    </row>
    <row r="5" spans="1:18" s="19" customFormat="1" ht="12.75">
      <c r="A5" s="50"/>
      <c r="B5" s="60"/>
      <c r="C5" s="118"/>
      <c r="D5" s="60"/>
      <c r="E5" s="118"/>
      <c r="F5" s="60"/>
      <c r="G5" s="118"/>
      <c r="H5" s="60"/>
      <c r="I5" s="118"/>
      <c r="J5" s="60"/>
      <c r="K5" s="61"/>
      <c r="L5" s="125"/>
      <c r="M5" s="68"/>
      <c r="N5" s="45"/>
      <c r="O5" s="44"/>
      <c r="R5" s="88"/>
    </row>
    <row r="6" spans="1:15" s="19" customFormat="1" ht="12.75">
      <c r="A6" s="100"/>
      <c r="B6" s="60"/>
      <c r="C6" s="118"/>
      <c r="D6" s="60"/>
      <c r="E6" s="118"/>
      <c r="F6" s="60"/>
      <c r="G6" s="118"/>
      <c r="H6" s="60"/>
      <c r="I6" s="118"/>
      <c r="J6" s="60"/>
      <c r="K6" s="61"/>
      <c r="L6" s="125"/>
      <c r="M6" s="68"/>
      <c r="N6" s="45"/>
      <c r="O6" s="44"/>
    </row>
    <row r="7" spans="1:15" s="19" customFormat="1" ht="12.75">
      <c r="A7" s="103"/>
      <c r="B7" s="280"/>
      <c r="C7" s="280"/>
      <c r="D7" s="280"/>
      <c r="E7" s="280"/>
      <c r="F7" s="280"/>
      <c r="G7" s="280"/>
      <c r="H7" s="280"/>
      <c r="I7" s="280"/>
      <c r="J7" s="292"/>
      <c r="K7" s="292"/>
      <c r="L7" s="315"/>
      <c r="M7" s="315"/>
      <c r="N7" s="269"/>
      <c r="O7" s="269"/>
    </row>
    <row r="8" spans="1:15" s="50" customFormat="1" ht="12.75">
      <c r="A8" s="107"/>
      <c r="B8" s="276"/>
      <c r="C8" s="276"/>
      <c r="D8" s="276"/>
      <c r="E8" s="276"/>
      <c r="F8" s="276"/>
      <c r="G8" s="276"/>
      <c r="H8" s="276"/>
      <c r="I8" s="276"/>
      <c r="J8" s="312"/>
      <c r="K8" s="312"/>
      <c r="L8" s="315"/>
      <c r="M8" s="315"/>
      <c r="N8" s="269"/>
      <c r="O8" s="269"/>
    </row>
    <row r="9" spans="2:15" s="19" customFormat="1" ht="18.75" thickBot="1">
      <c r="B9" s="119">
        <v>8</v>
      </c>
      <c r="C9" s="116"/>
      <c r="D9" s="119">
        <v>9</v>
      </c>
      <c r="E9" s="116"/>
      <c r="F9" s="119">
        <v>10</v>
      </c>
      <c r="G9" s="116"/>
      <c r="H9" s="119">
        <v>11</v>
      </c>
      <c r="I9" s="116"/>
      <c r="J9" s="119">
        <v>12</v>
      </c>
      <c r="K9" s="120"/>
      <c r="L9" s="114">
        <v>13</v>
      </c>
      <c r="M9" s="115"/>
      <c r="N9" s="114">
        <v>14</v>
      </c>
      <c r="O9" s="115"/>
    </row>
    <row r="10" spans="1:18" s="19" customFormat="1" ht="12" customHeight="1" thickBot="1">
      <c r="A10" s="215"/>
      <c r="B10" s="209" t="s">
        <v>15</v>
      </c>
      <c r="C10" s="32" t="s">
        <v>16</v>
      </c>
      <c r="D10" s="32" t="s">
        <v>15</v>
      </c>
      <c r="E10" s="32" t="s">
        <v>16</v>
      </c>
      <c r="F10" s="32" t="s">
        <v>15</v>
      </c>
      <c r="G10" s="32" t="s">
        <v>16</v>
      </c>
      <c r="H10" s="32" t="s">
        <v>15</v>
      </c>
      <c r="I10" s="32" t="s">
        <v>16</v>
      </c>
      <c r="J10" s="32" t="s">
        <v>15</v>
      </c>
      <c r="K10" s="32" t="s">
        <v>16</v>
      </c>
      <c r="L10" s="45"/>
      <c r="M10" s="44"/>
      <c r="N10" s="45"/>
      <c r="O10" s="44"/>
      <c r="R10" s="88"/>
    </row>
    <row r="11" spans="1:15" s="19" customFormat="1" ht="14.25" customHeight="1" thickBot="1">
      <c r="A11" s="213" t="s">
        <v>17</v>
      </c>
      <c r="B11" s="212" t="s">
        <v>26</v>
      </c>
      <c r="C11" s="208" t="s">
        <v>25</v>
      </c>
      <c r="D11" s="122" t="s">
        <v>29</v>
      </c>
      <c r="E11" s="87" t="s">
        <v>30</v>
      </c>
      <c r="F11" s="113" t="s">
        <v>26</v>
      </c>
      <c r="G11" s="121" t="s">
        <v>25</v>
      </c>
      <c r="H11" s="122" t="s">
        <v>29</v>
      </c>
      <c r="I11" s="87" t="s">
        <v>30</v>
      </c>
      <c r="J11" s="113" t="s">
        <v>26</v>
      </c>
      <c r="K11" s="121" t="s">
        <v>25</v>
      </c>
      <c r="L11" s="45"/>
      <c r="M11" s="44"/>
      <c r="N11" s="45"/>
      <c r="O11" s="44"/>
    </row>
    <row r="12" spans="1:18" s="19" customFormat="1" ht="15" customHeight="1" thickBot="1" thickTop="1">
      <c r="A12" s="245" t="s">
        <v>18</v>
      </c>
      <c r="B12" s="210" t="s">
        <v>25</v>
      </c>
      <c r="C12" s="241" t="s">
        <v>27</v>
      </c>
      <c r="D12" s="211" t="s">
        <v>30</v>
      </c>
      <c r="E12" s="124" t="s">
        <v>29</v>
      </c>
      <c r="F12" s="110" t="s">
        <v>25</v>
      </c>
      <c r="G12" s="241" t="s">
        <v>27</v>
      </c>
      <c r="H12" s="123" t="s">
        <v>30</v>
      </c>
      <c r="I12" s="124" t="s">
        <v>29</v>
      </c>
      <c r="J12" s="110" t="s">
        <v>25</v>
      </c>
      <c r="K12" s="241" t="s">
        <v>27</v>
      </c>
      <c r="L12" s="45"/>
      <c r="M12" s="44"/>
      <c r="N12" s="45"/>
      <c r="O12" s="44"/>
      <c r="R12" s="88"/>
    </row>
    <row r="13" spans="2:15" s="50" customFormat="1" ht="12.75">
      <c r="B13" s="290"/>
      <c r="C13" s="309"/>
      <c r="D13" s="286"/>
      <c r="E13" s="286"/>
      <c r="F13" s="286"/>
      <c r="G13" s="286"/>
      <c r="H13" s="286"/>
      <c r="I13" s="286"/>
      <c r="J13" s="286"/>
      <c r="K13" s="286"/>
      <c r="L13" s="269"/>
      <c r="M13" s="269"/>
      <c r="N13" s="269"/>
      <c r="O13" s="269"/>
    </row>
    <row r="14" spans="2:15" s="19" customFormat="1" ht="18.75" thickBot="1">
      <c r="B14" s="114">
        <v>15</v>
      </c>
      <c r="C14" s="115"/>
      <c r="D14" s="114">
        <v>16</v>
      </c>
      <c r="E14" s="115"/>
      <c r="F14" s="114">
        <v>17</v>
      </c>
      <c r="G14" s="115"/>
      <c r="H14" s="114">
        <v>18</v>
      </c>
      <c r="I14" s="115"/>
      <c r="J14" s="114">
        <v>19</v>
      </c>
      <c r="K14" s="115"/>
      <c r="L14" s="114">
        <v>20</v>
      </c>
      <c r="M14" s="115"/>
      <c r="N14" s="114">
        <v>21</v>
      </c>
      <c r="O14" s="115"/>
    </row>
    <row r="15" spans="1:15" s="19" customFormat="1" ht="13.5" thickBot="1">
      <c r="A15" s="215"/>
      <c r="B15" s="32" t="s">
        <v>15</v>
      </c>
      <c r="C15" s="32" t="s">
        <v>16</v>
      </c>
      <c r="D15" s="32" t="s">
        <v>15</v>
      </c>
      <c r="E15" s="32" t="s">
        <v>16</v>
      </c>
      <c r="F15" s="32" t="s">
        <v>15</v>
      </c>
      <c r="G15" s="32" t="s">
        <v>16</v>
      </c>
      <c r="H15" s="32" t="s">
        <v>15</v>
      </c>
      <c r="I15" s="32" t="s">
        <v>16</v>
      </c>
      <c r="J15" s="32" t="s">
        <v>15</v>
      </c>
      <c r="K15" s="32" t="s">
        <v>16</v>
      </c>
      <c r="L15" s="45"/>
      <c r="M15" s="44"/>
      <c r="N15" s="45"/>
      <c r="O15" s="44"/>
    </row>
    <row r="16" spans="1:15" s="19" customFormat="1" ht="13.5" thickBot="1">
      <c r="A16" s="207" t="s">
        <v>17</v>
      </c>
      <c r="B16" s="214" t="s">
        <v>26</v>
      </c>
      <c r="C16" s="121" t="s">
        <v>25</v>
      </c>
      <c r="D16" s="122" t="s">
        <v>29</v>
      </c>
      <c r="E16" s="87" t="s">
        <v>30</v>
      </c>
      <c r="F16" s="200"/>
      <c r="G16" s="126" t="s">
        <v>25</v>
      </c>
      <c r="H16" s="122" t="s">
        <v>29</v>
      </c>
      <c r="I16" s="87" t="s">
        <v>30</v>
      </c>
      <c r="J16" s="200"/>
      <c r="K16" s="126" t="s">
        <v>25</v>
      </c>
      <c r="L16" s="45"/>
      <c r="M16" s="44"/>
      <c r="N16" s="45"/>
      <c r="O16" s="44"/>
    </row>
    <row r="17" spans="1:15" s="19" customFormat="1" ht="13.5" thickBot="1">
      <c r="A17" s="246" t="s">
        <v>18</v>
      </c>
      <c r="B17" s="110" t="s">
        <v>25</v>
      </c>
      <c r="C17" s="241" t="s">
        <v>27</v>
      </c>
      <c r="D17" s="123" t="s">
        <v>30</v>
      </c>
      <c r="E17" s="124" t="s">
        <v>29</v>
      </c>
      <c r="F17" s="110" t="s">
        <v>25</v>
      </c>
      <c r="G17" s="200"/>
      <c r="H17" s="123" t="s">
        <v>30</v>
      </c>
      <c r="I17" s="124" t="s">
        <v>29</v>
      </c>
      <c r="J17" s="110" t="s">
        <v>25</v>
      </c>
      <c r="K17" s="200"/>
      <c r="L17" s="45"/>
      <c r="M17" s="44"/>
      <c r="N17" s="45"/>
      <c r="O17" s="44"/>
    </row>
    <row r="18" spans="1:15" s="19" customFormat="1" ht="13.5" thickBot="1">
      <c r="A18" s="229"/>
      <c r="B18" s="320"/>
      <c r="C18" s="320"/>
      <c r="D18" s="227"/>
      <c r="E18" s="228"/>
      <c r="F18" s="168"/>
      <c r="G18" s="217"/>
      <c r="H18" s="168"/>
      <c r="I18" s="165"/>
      <c r="J18" s="168"/>
      <c r="K18" s="217"/>
      <c r="L18" s="45"/>
      <c r="M18" s="44"/>
      <c r="N18" s="45"/>
      <c r="O18" s="44"/>
    </row>
    <row r="19" spans="2:15" s="19" customFormat="1" ht="18.75" thickBot="1">
      <c r="B19" s="114">
        <v>22</v>
      </c>
      <c r="C19" s="115"/>
      <c r="D19" s="114">
        <v>23</v>
      </c>
      <c r="E19" s="115"/>
      <c r="F19" s="114">
        <v>24</v>
      </c>
      <c r="G19" s="115"/>
      <c r="H19" s="114">
        <v>25</v>
      </c>
      <c r="I19" s="115"/>
      <c r="J19" s="114">
        <v>26</v>
      </c>
      <c r="K19" s="115"/>
      <c r="L19" s="114">
        <v>27</v>
      </c>
      <c r="M19" s="115"/>
      <c r="N19" s="114">
        <v>28</v>
      </c>
      <c r="O19" s="115"/>
    </row>
    <row r="20" spans="2:15" s="19" customFormat="1" ht="13.5" thickBot="1">
      <c r="B20" s="32" t="s">
        <v>15</v>
      </c>
      <c r="C20" s="32" t="s">
        <v>16</v>
      </c>
      <c r="D20" s="32" t="s">
        <v>15</v>
      </c>
      <c r="E20" s="32" t="s">
        <v>16</v>
      </c>
      <c r="F20" s="32" t="s">
        <v>15</v>
      </c>
      <c r="G20" s="32" t="s">
        <v>16</v>
      </c>
      <c r="H20" s="32" t="s">
        <v>15</v>
      </c>
      <c r="I20" s="32" t="s">
        <v>16</v>
      </c>
      <c r="J20" s="32" t="s">
        <v>15</v>
      </c>
      <c r="K20" s="32" t="s">
        <v>16</v>
      </c>
      <c r="L20" s="45"/>
      <c r="M20" s="44"/>
      <c r="N20" s="45"/>
      <c r="O20" s="44"/>
    </row>
    <row r="21" spans="1:15" s="19" customFormat="1" ht="13.5" thickBot="1">
      <c r="A21" s="177" t="s">
        <v>17</v>
      </c>
      <c r="B21" s="200"/>
      <c r="C21" s="126" t="s">
        <v>25</v>
      </c>
      <c r="D21" s="122" t="s">
        <v>29</v>
      </c>
      <c r="E21" s="87" t="s">
        <v>30</v>
      </c>
      <c r="F21" s="200"/>
      <c r="G21" s="126" t="s">
        <v>25</v>
      </c>
      <c r="H21" s="122" t="s">
        <v>29</v>
      </c>
      <c r="I21" s="87" t="s">
        <v>30</v>
      </c>
      <c r="J21" s="314" t="s">
        <v>47</v>
      </c>
      <c r="K21" s="314"/>
      <c r="L21" s="45"/>
      <c r="M21" s="44"/>
      <c r="N21" s="45"/>
      <c r="O21" s="44"/>
    </row>
    <row r="22" spans="1:15" s="19" customFormat="1" ht="13.5" thickBot="1">
      <c r="A22" s="151" t="s">
        <v>18</v>
      </c>
      <c r="B22" s="110" t="s">
        <v>25</v>
      </c>
      <c r="C22" s="200"/>
      <c r="D22" s="123" t="s">
        <v>30</v>
      </c>
      <c r="E22" s="124" t="s">
        <v>29</v>
      </c>
      <c r="F22" s="110" t="s">
        <v>25</v>
      </c>
      <c r="G22" s="200"/>
      <c r="H22" s="123" t="s">
        <v>30</v>
      </c>
      <c r="I22" s="124" t="s">
        <v>29</v>
      </c>
      <c r="J22" s="316" t="s">
        <v>46</v>
      </c>
      <c r="K22" s="317"/>
      <c r="L22" s="45"/>
      <c r="M22" s="44"/>
      <c r="N22" s="45"/>
      <c r="O22" s="44"/>
    </row>
    <row r="23" spans="2:15" s="19" customFormat="1" ht="12.75">
      <c r="B23" s="289"/>
      <c r="C23" s="306"/>
      <c r="D23" s="268"/>
      <c r="E23" s="268"/>
      <c r="F23" s="268"/>
      <c r="G23" s="268"/>
      <c r="H23" s="268"/>
      <c r="I23" s="268"/>
      <c r="J23" s="268"/>
      <c r="K23" s="268"/>
      <c r="L23" s="269"/>
      <c r="M23" s="269"/>
      <c r="N23" s="269"/>
      <c r="O23" s="269"/>
    </row>
    <row r="24" spans="2:15" s="19" customFormat="1" ht="18.75" thickBot="1">
      <c r="B24" s="114">
        <v>29</v>
      </c>
      <c r="C24" s="115"/>
      <c r="D24" s="114">
        <v>30</v>
      </c>
      <c r="E24" s="115"/>
      <c r="F24" s="114">
        <v>31</v>
      </c>
      <c r="G24" s="115"/>
      <c r="H24" s="20"/>
      <c r="I24" s="21"/>
      <c r="J24" s="20"/>
      <c r="K24" s="21"/>
      <c r="L24" s="20"/>
      <c r="M24" s="21"/>
      <c r="N24" s="20"/>
      <c r="O24" s="21"/>
    </row>
    <row r="25" spans="2:15" s="19" customFormat="1" ht="13.5" thickBot="1">
      <c r="B25" s="32" t="s">
        <v>15</v>
      </c>
      <c r="C25" s="32" t="s">
        <v>16</v>
      </c>
      <c r="D25" s="32" t="s">
        <v>15</v>
      </c>
      <c r="E25" s="32" t="s">
        <v>16</v>
      </c>
      <c r="F25" s="32" t="s">
        <v>15</v>
      </c>
      <c r="G25" s="32" t="s">
        <v>16</v>
      </c>
      <c r="H25" s="313"/>
      <c r="I25" s="306"/>
      <c r="J25" s="289"/>
      <c r="K25" s="306"/>
      <c r="L25" s="289"/>
      <c r="M25" s="306"/>
      <c r="N25" s="289"/>
      <c r="O25" s="306"/>
    </row>
    <row r="26" spans="1:15" s="19" customFormat="1" ht="13.5" thickBot="1">
      <c r="A26" s="177" t="s">
        <v>17</v>
      </c>
      <c r="B26" s="314" t="s">
        <v>47</v>
      </c>
      <c r="C26" s="314"/>
      <c r="D26" s="122" t="s">
        <v>29</v>
      </c>
      <c r="E26" s="87" t="s">
        <v>30</v>
      </c>
      <c r="F26" s="314" t="s">
        <v>47</v>
      </c>
      <c r="G26" s="314"/>
      <c r="H26" s="313"/>
      <c r="I26" s="306"/>
      <c r="J26" s="289"/>
      <c r="K26" s="306"/>
      <c r="L26" s="289"/>
      <c r="M26" s="306"/>
      <c r="N26" s="289"/>
      <c r="O26" s="306"/>
    </row>
    <row r="27" spans="1:15" s="19" customFormat="1" ht="13.5" thickBot="1">
      <c r="A27" s="151" t="s">
        <v>18</v>
      </c>
      <c r="B27" s="316" t="s">
        <v>46</v>
      </c>
      <c r="C27" s="317"/>
      <c r="D27" s="123" t="s">
        <v>30</v>
      </c>
      <c r="E27" s="124" t="s">
        <v>29</v>
      </c>
      <c r="F27" s="316" t="s">
        <v>46</v>
      </c>
      <c r="G27" s="317"/>
      <c r="H27" s="313"/>
      <c r="I27" s="306"/>
      <c r="J27" s="289"/>
      <c r="K27" s="306"/>
      <c r="L27" s="289"/>
      <c r="M27" s="306"/>
      <c r="N27" s="289"/>
      <c r="O27" s="306"/>
    </row>
    <row r="28" spans="2:15" s="19" customFormat="1" ht="12.75">
      <c r="B28" s="318"/>
      <c r="C28" s="319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</row>
    <row r="29" spans="2:15" s="50" customFormat="1" ht="12.75">
      <c r="B29" s="290"/>
      <c r="C29" s="309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</row>
    <row r="30" spans="2:15" ht="18">
      <c r="B30" s="20"/>
      <c r="C30" s="21"/>
      <c r="D30" s="20"/>
      <c r="E30" s="21"/>
      <c r="F30" s="72"/>
      <c r="G30" s="73"/>
      <c r="H30" s="74"/>
      <c r="I30" s="75"/>
      <c r="J30" s="112"/>
      <c r="K30" s="74"/>
      <c r="L30" s="74"/>
      <c r="M30" s="74"/>
      <c r="N30" s="74"/>
      <c r="O30" s="75"/>
    </row>
    <row r="31" spans="2:15" ht="12.75">
      <c r="B31" s="289"/>
      <c r="C31" s="306"/>
      <c r="D31" s="268"/>
      <c r="E31" s="268"/>
      <c r="F31" s="76"/>
      <c r="G31" s="77"/>
      <c r="H31" s="77"/>
      <c r="I31" s="78"/>
      <c r="J31" s="106"/>
      <c r="K31" s="77"/>
      <c r="L31" s="77"/>
      <c r="M31" s="77"/>
      <c r="N31" s="77"/>
      <c r="O31" s="78"/>
    </row>
    <row r="32" spans="2:15" ht="12.75">
      <c r="B32" s="289"/>
      <c r="C32" s="306"/>
      <c r="D32" s="268"/>
      <c r="E32" s="268"/>
      <c r="F32" s="76"/>
      <c r="G32" s="77"/>
      <c r="H32" s="77"/>
      <c r="I32" s="78"/>
      <c r="J32" s="106"/>
      <c r="K32" s="77"/>
      <c r="L32" s="77"/>
      <c r="M32" s="77"/>
      <c r="N32" s="77"/>
      <c r="O32" s="78"/>
    </row>
    <row r="33" spans="2:15" ht="12.75">
      <c r="B33" s="289"/>
      <c r="C33" s="306"/>
      <c r="D33" s="268"/>
      <c r="E33" s="268"/>
      <c r="F33" s="76"/>
      <c r="G33" s="77"/>
      <c r="H33" s="77"/>
      <c r="I33" s="78"/>
      <c r="J33" s="106"/>
      <c r="K33" s="77"/>
      <c r="L33" s="77"/>
      <c r="M33" s="77"/>
      <c r="N33" s="77"/>
      <c r="O33" s="78"/>
    </row>
    <row r="34" spans="2:15" ht="12.75">
      <c r="B34" s="289"/>
      <c r="C34" s="306"/>
      <c r="D34" s="268"/>
      <c r="E34" s="268"/>
      <c r="F34" s="76"/>
      <c r="G34" s="77"/>
      <c r="H34" s="77"/>
      <c r="I34" s="78"/>
      <c r="J34" s="106"/>
      <c r="K34" s="77"/>
      <c r="L34" s="77"/>
      <c r="M34" s="77"/>
      <c r="N34" s="294"/>
      <c r="O34" s="294"/>
    </row>
    <row r="35" spans="2:15" ht="12.75">
      <c r="B35" s="290"/>
      <c r="C35" s="309"/>
      <c r="D35" s="297" t="s">
        <v>12</v>
      </c>
      <c r="E35" s="297"/>
      <c r="F35" s="79" t="s">
        <v>11</v>
      </c>
      <c r="G35" s="80"/>
      <c r="H35" s="80"/>
      <c r="I35" s="81" t="s">
        <v>12</v>
      </c>
      <c r="J35" s="108"/>
      <c r="K35" s="80"/>
      <c r="L35" s="296"/>
      <c r="M35" s="296"/>
      <c r="N35" s="296"/>
      <c r="O35" s="296"/>
    </row>
  </sheetData>
  <sheetProtection selectLockedCells="1" selectUnlockedCells="1"/>
  <mergeCells count="82">
    <mergeCell ref="B18:C18"/>
    <mergeCell ref="J22:K22"/>
    <mergeCell ref="B27:C27"/>
    <mergeCell ref="B32:C32"/>
    <mergeCell ref="D32:E32"/>
    <mergeCell ref="B33:C33"/>
    <mergeCell ref="B34:C34"/>
    <mergeCell ref="D34:E34"/>
    <mergeCell ref="F28:G28"/>
    <mergeCell ref="H28:I28"/>
    <mergeCell ref="N34:O34"/>
    <mergeCell ref="B35:C35"/>
    <mergeCell ref="D35:E35"/>
    <mergeCell ref="L35:O35"/>
    <mergeCell ref="D28:E28"/>
    <mergeCell ref="B31:C31"/>
    <mergeCell ref="D31:E31"/>
    <mergeCell ref="B29:C29"/>
    <mergeCell ref="B28:C28"/>
    <mergeCell ref="D33:E33"/>
    <mergeCell ref="D29:E29"/>
    <mergeCell ref="N28:O28"/>
    <mergeCell ref="H27:I27"/>
    <mergeCell ref="L27:M27"/>
    <mergeCell ref="F29:G29"/>
    <mergeCell ref="H29:I29"/>
    <mergeCell ref="J29:K29"/>
    <mergeCell ref="L29:M29"/>
    <mergeCell ref="N29:O29"/>
    <mergeCell ref="J28:K28"/>
    <mergeCell ref="L28:M28"/>
    <mergeCell ref="B23:C23"/>
    <mergeCell ref="D23:E23"/>
    <mergeCell ref="F23:G23"/>
    <mergeCell ref="H23:I23"/>
    <mergeCell ref="J23:K23"/>
    <mergeCell ref="F27:G27"/>
    <mergeCell ref="B26:C26"/>
    <mergeCell ref="F26:G26"/>
    <mergeCell ref="J27:K27"/>
    <mergeCell ref="H25:I25"/>
    <mergeCell ref="B8:C8"/>
    <mergeCell ref="D8:E8"/>
    <mergeCell ref="F8:G8"/>
    <mergeCell ref="D13:E13"/>
    <mergeCell ref="F13:G13"/>
    <mergeCell ref="H13:I13"/>
    <mergeCell ref="B13:C13"/>
    <mergeCell ref="F7:G7"/>
    <mergeCell ref="H7:I7"/>
    <mergeCell ref="J7:K7"/>
    <mergeCell ref="L7:M7"/>
    <mergeCell ref="B7:C7"/>
    <mergeCell ref="D7:E7"/>
    <mergeCell ref="B1:H1"/>
    <mergeCell ref="I1:O1"/>
    <mergeCell ref="B2:C2"/>
    <mergeCell ref="D2:E2"/>
    <mergeCell ref="F2:G2"/>
    <mergeCell ref="H2:I2"/>
    <mergeCell ref="J2:K2"/>
    <mergeCell ref="L2:M2"/>
    <mergeCell ref="N2:O2"/>
    <mergeCell ref="N7:O7"/>
    <mergeCell ref="N8:O8"/>
    <mergeCell ref="L26:M26"/>
    <mergeCell ref="J25:K25"/>
    <mergeCell ref="J26:K26"/>
    <mergeCell ref="H8:I8"/>
    <mergeCell ref="J21:K21"/>
    <mergeCell ref="J8:K8"/>
    <mergeCell ref="L8:M8"/>
    <mergeCell ref="L13:M13"/>
    <mergeCell ref="H26:I26"/>
    <mergeCell ref="L25:M25"/>
    <mergeCell ref="N27:O27"/>
    <mergeCell ref="N26:O26"/>
    <mergeCell ref="N25:O25"/>
    <mergeCell ref="J13:K13"/>
    <mergeCell ref="N13:O13"/>
    <mergeCell ref="L23:M23"/>
    <mergeCell ref="N23:O23"/>
  </mergeCells>
  <printOptions horizontalCentered="1" verticalCentered="1"/>
  <pageMargins left="0.11805555555555555" right="0.11805555555555555" top="0.2361111111111111" bottom="0.2361111111111111" header="0.5118055555555555" footer="0.5118055555555555"/>
  <pageSetup horizontalDpi="300" verticalDpi="3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4">
      <selection activeCell="B33" sqref="B33:C33"/>
    </sheetView>
  </sheetViews>
  <sheetFormatPr defaultColWidth="9.140625" defaultRowHeight="12.75"/>
  <cols>
    <col min="1" max="11" width="10.7109375" style="0" customWidth="1"/>
    <col min="12" max="15" width="5.710937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Calendario!Q18</f>
        <v>45323</v>
      </c>
      <c r="J1" s="302"/>
      <c r="K1" s="302"/>
      <c r="L1" s="302"/>
      <c r="M1" s="302"/>
      <c r="N1" s="302"/>
      <c r="O1" s="302"/>
    </row>
    <row r="2" spans="2:15" s="19" customFormat="1" ht="15.75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.75" thickBot="1">
      <c r="B3" s="20"/>
      <c r="C3" s="21"/>
      <c r="D3" s="20"/>
      <c r="E3" s="21"/>
      <c r="F3" s="20"/>
      <c r="G3" s="21"/>
      <c r="H3" s="109">
        <v>1</v>
      </c>
      <c r="I3" s="65"/>
      <c r="J3" s="114">
        <f>Calendario!U20</f>
        <v>45324</v>
      </c>
      <c r="K3" s="115"/>
      <c r="L3" s="114">
        <f>Calendario!V20</f>
        <v>45325</v>
      </c>
      <c r="M3" s="115"/>
      <c r="N3" s="114">
        <f>Calendario!W20</f>
        <v>45326</v>
      </c>
      <c r="O3" s="115"/>
    </row>
    <row r="4" spans="2:15" s="19" customFormat="1" ht="13.5" thickBot="1">
      <c r="B4" s="268"/>
      <c r="C4" s="268"/>
      <c r="D4" s="268"/>
      <c r="E4" s="268"/>
      <c r="F4" s="268"/>
      <c r="G4" s="268"/>
      <c r="H4" s="32" t="s">
        <v>15</v>
      </c>
      <c r="I4" s="32" t="s">
        <v>16</v>
      </c>
      <c r="J4" s="32" t="s">
        <v>15</v>
      </c>
      <c r="K4" s="32" t="s">
        <v>16</v>
      </c>
      <c r="L4" s="49"/>
      <c r="M4" s="44"/>
      <c r="N4" s="45"/>
      <c r="O4" s="44"/>
    </row>
    <row r="5" spans="1:15" s="19" customFormat="1" ht="13.5" thickBot="1">
      <c r="A5" s="180" t="s">
        <v>17</v>
      </c>
      <c r="B5" s="268"/>
      <c r="C5" s="268"/>
      <c r="D5" s="268"/>
      <c r="E5" s="268"/>
      <c r="F5" s="268"/>
      <c r="G5" s="268"/>
      <c r="H5" s="122" t="s">
        <v>29</v>
      </c>
      <c r="I5" s="87" t="s">
        <v>30</v>
      </c>
      <c r="J5" s="314" t="s">
        <v>47</v>
      </c>
      <c r="K5" s="314"/>
      <c r="L5" s="49"/>
      <c r="M5" s="44"/>
      <c r="N5" s="45"/>
      <c r="O5" s="44"/>
    </row>
    <row r="6" spans="1:15" s="19" customFormat="1" ht="13.5" thickBot="1">
      <c r="A6" s="151" t="s">
        <v>18</v>
      </c>
      <c r="B6" s="268"/>
      <c r="C6" s="268"/>
      <c r="D6" s="268"/>
      <c r="E6" s="268"/>
      <c r="F6" s="268"/>
      <c r="G6" s="268"/>
      <c r="H6" s="123" t="s">
        <v>30</v>
      </c>
      <c r="I6" s="124" t="s">
        <v>29</v>
      </c>
      <c r="J6" s="316" t="s">
        <v>46</v>
      </c>
      <c r="K6" s="317"/>
      <c r="L6" s="49"/>
      <c r="M6" s="44"/>
      <c r="N6" s="45"/>
      <c r="O6" s="44"/>
    </row>
    <row r="7" spans="2:15" s="19" customFormat="1" ht="12.75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91"/>
      <c r="M7" s="291"/>
      <c r="N7" s="269"/>
      <c r="O7" s="269"/>
    </row>
    <row r="8" spans="2:15" s="19" customFormat="1" ht="18.75" thickBot="1">
      <c r="B8" s="114">
        <f>Calendario!Q21</f>
        <v>45327</v>
      </c>
      <c r="C8" s="115"/>
      <c r="D8" s="114">
        <f>Calendario!R21</f>
        <v>45328</v>
      </c>
      <c r="E8" s="115"/>
      <c r="F8" s="114">
        <f>Calendario!S21</f>
        <v>45329</v>
      </c>
      <c r="G8" s="115"/>
      <c r="H8" s="114">
        <f>Calendario!T21</f>
        <v>45330</v>
      </c>
      <c r="I8" s="115"/>
      <c r="J8" s="114">
        <f>Calendario!U21</f>
        <v>45331</v>
      </c>
      <c r="K8" s="115"/>
      <c r="L8" s="114">
        <f>Calendario!V21</f>
        <v>45332</v>
      </c>
      <c r="M8" s="115"/>
      <c r="N8" s="114">
        <f>Calendario!W21</f>
        <v>45333</v>
      </c>
      <c r="O8" s="115"/>
    </row>
    <row r="9" spans="2:15" s="19" customFormat="1" ht="13.5" thickBot="1">
      <c r="B9" s="323" t="s">
        <v>31</v>
      </c>
      <c r="C9" s="323"/>
      <c r="D9" s="32" t="s">
        <v>15</v>
      </c>
      <c r="E9" s="32" t="s">
        <v>16</v>
      </c>
      <c r="F9" s="323" t="s">
        <v>31</v>
      </c>
      <c r="G9" s="323"/>
      <c r="H9" s="32" t="s">
        <v>15</v>
      </c>
      <c r="I9" s="32" t="s">
        <v>16</v>
      </c>
      <c r="J9" s="323" t="s">
        <v>31</v>
      </c>
      <c r="K9" s="323"/>
      <c r="L9" s="49"/>
      <c r="M9" s="44"/>
      <c r="N9" s="45"/>
      <c r="O9" s="44"/>
    </row>
    <row r="10" spans="1:15" s="19" customFormat="1" ht="13.5" thickBot="1">
      <c r="A10" s="180" t="s">
        <v>17</v>
      </c>
      <c r="B10" s="314" t="s">
        <v>47</v>
      </c>
      <c r="C10" s="314"/>
      <c r="D10" s="122" t="s">
        <v>29</v>
      </c>
      <c r="E10" s="87" t="s">
        <v>30</v>
      </c>
      <c r="F10" s="314" t="s">
        <v>47</v>
      </c>
      <c r="G10" s="314"/>
      <c r="H10" s="122" t="s">
        <v>29</v>
      </c>
      <c r="I10" s="87" t="s">
        <v>30</v>
      </c>
      <c r="J10" s="314" t="s">
        <v>47</v>
      </c>
      <c r="K10" s="314"/>
      <c r="L10" s="49"/>
      <c r="M10" s="44"/>
      <c r="N10" s="45"/>
      <c r="O10" s="44"/>
    </row>
    <row r="11" spans="1:15" s="19" customFormat="1" ht="13.5" thickBot="1">
      <c r="A11" s="151" t="s">
        <v>18</v>
      </c>
      <c r="B11" s="316" t="s">
        <v>46</v>
      </c>
      <c r="C11" s="317"/>
      <c r="D11" s="123" t="s">
        <v>30</v>
      </c>
      <c r="E11" s="124" t="s">
        <v>29</v>
      </c>
      <c r="F11" s="316" t="s">
        <v>46</v>
      </c>
      <c r="G11" s="317"/>
      <c r="H11" s="123" t="s">
        <v>30</v>
      </c>
      <c r="I11" s="124" t="s">
        <v>29</v>
      </c>
      <c r="J11" s="316" t="s">
        <v>46</v>
      </c>
      <c r="K11" s="317"/>
      <c r="L11" s="49"/>
      <c r="M11" s="44"/>
      <c r="N11" s="45"/>
      <c r="O11" s="44"/>
    </row>
    <row r="12" spans="2:15" s="19" customFormat="1" ht="12.75"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91"/>
      <c r="M12" s="291"/>
      <c r="N12" s="269"/>
      <c r="O12" s="269"/>
    </row>
    <row r="13" spans="2:15" s="19" customFormat="1" ht="18.75" thickBot="1">
      <c r="B13" s="114">
        <f>Calendario!Q22</f>
        <v>45334</v>
      </c>
      <c r="C13" s="115"/>
      <c r="D13" s="114">
        <f>Calendario!R22</f>
        <v>45335</v>
      </c>
      <c r="E13" s="115"/>
      <c r="F13" s="114">
        <f>Calendario!S22</f>
        <v>45336</v>
      </c>
      <c r="G13" s="115"/>
      <c r="H13" s="114">
        <f>Calendario!T22</f>
        <v>45337</v>
      </c>
      <c r="I13" s="115"/>
      <c r="J13" s="114">
        <f>Calendario!U22</f>
        <v>45338</v>
      </c>
      <c r="K13" s="115"/>
      <c r="L13" s="114">
        <f>Calendario!V22</f>
        <v>45339</v>
      </c>
      <c r="M13" s="115"/>
      <c r="N13" s="114">
        <f>Calendario!W22</f>
        <v>45340</v>
      </c>
      <c r="O13" s="115"/>
    </row>
    <row r="14" spans="2:15" s="19" customFormat="1" ht="13.5" thickBot="1">
      <c r="B14" s="323" t="s">
        <v>31</v>
      </c>
      <c r="C14" s="323"/>
      <c r="D14" s="32" t="s">
        <v>15</v>
      </c>
      <c r="E14" s="32" t="s">
        <v>16</v>
      </c>
      <c r="F14" s="323" t="s">
        <v>31</v>
      </c>
      <c r="G14" s="323"/>
      <c r="H14" s="32" t="s">
        <v>15</v>
      </c>
      <c r="I14" s="32" t="s">
        <v>16</v>
      </c>
      <c r="J14" s="323" t="s">
        <v>31</v>
      </c>
      <c r="K14" s="323"/>
      <c r="L14" s="49"/>
      <c r="M14" s="44"/>
      <c r="N14" s="45"/>
      <c r="O14" s="44"/>
    </row>
    <row r="15" spans="1:15" s="19" customFormat="1" ht="13.5" thickBot="1">
      <c r="A15" s="169" t="s">
        <v>17</v>
      </c>
      <c r="B15" s="314" t="s">
        <v>47</v>
      </c>
      <c r="C15" s="314"/>
      <c r="D15" s="172" t="s">
        <v>29</v>
      </c>
      <c r="E15" s="173" t="s">
        <v>30</v>
      </c>
      <c r="F15" s="314" t="s">
        <v>47</v>
      </c>
      <c r="G15" s="314"/>
      <c r="H15" s="122" t="s">
        <v>29</v>
      </c>
      <c r="I15" s="87" t="s">
        <v>30</v>
      </c>
      <c r="J15" s="314" t="s">
        <v>47</v>
      </c>
      <c r="K15" s="314"/>
      <c r="L15" s="49"/>
      <c r="M15" s="44"/>
      <c r="N15" s="45"/>
      <c r="O15" s="44"/>
    </row>
    <row r="16" spans="1:15" s="19" customFormat="1" ht="13.5" thickBot="1">
      <c r="A16" s="151" t="s">
        <v>18</v>
      </c>
      <c r="B16" s="316" t="s">
        <v>46</v>
      </c>
      <c r="C16" s="317"/>
      <c r="D16" s="123" t="s">
        <v>30</v>
      </c>
      <c r="E16" s="124" t="s">
        <v>29</v>
      </c>
      <c r="F16" s="316" t="s">
        <v>46</v>
      </c>
      <c r="G16" s="317"/>
      <c r="H16" s="123" t="s">
        <v>30</v>
      </c>
      <c r="I16" s="124" t="s">
        <v>29</v>
      </c>
      <c r="J16" s="316" t="s">
        <v>46</v>
      </c>
      <c r="K16" s="317"/>
      <c r="L16" s="49"/>
      <c r="M16" s="44"/>
      <c r="N16" s="45"/>
      <c r="O16" s="44"/>
    </row>
    <row r="17" spans="2:15" s="19" customFormat="1" ht="12.75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91"/>
      <c r="M17" s="291"/>
      <c r="N17" s="269"/>
      <c r="O17" s="269"/>
    </row>
    <row r="18" spans="2:15" s="19" customFormat="1" ht="18.75" thickBot="1">
      <c r="B18" s="114">
        <f>Calendario!Q23</f>
        <v>45341</v>
      </c>
      <c r="C18" s="115"/>
      <c r="D18" s="114">
        <f>Calendario!R23</f>
        <v>45342</v>
      </c>
      <c r="E18" s="115"/>
      <c r="F18" s="114">
        <f>Calendario!S23</f>
        <v>45343</v>
      </c>
      <c r="G18" s="116"/>
      <c r="H18" s="114">
        <f>Calendario!T23</f>
        <v>45344</v>
      </c>
      <c r="I18" s="116"/>
      <c r="J18" s="114">
        <f>Calendario!U23</f>
        <v>45345</v>
      </c>
      <c r="K18" s="116"/>
      <c r="L18" s="114">
        <f>Calendario!V23</f>
        <v>45346</v>
      </c>
      <c r="M18" s="115"/>
      <c r="N18" s="114">
        <f>Calendario!W23</f>
        <v>45347</v>
      </c>
      <c r="O18" s="115"/>
    </row>
    <row r="19" spans="1:15" s="19" customFormat="1" ht="13.5" thickBot="1">
      <c r="A19" s="237"/>
      <c r="B19" s="323" t="s">
        <v>31</v>
      </c>
      <c r="C19" s="323"/>
      <c r="D19" s="32" t="s">
        <v>15</v>
      </c>
      <c r="E19" s="32" t="s">
        <v>16</v>
      </c>
      <c r="F19" s="323" t="s">
        <v>31</v>
      </c>
      <c r="G19" s="323"/>
      <c r="H19" s="32" t="s">
        <v>15</v>
      </c>
      <c r="I19" s="32" t="s">
        <v>16</v>
      </c>
      <c r="J19" s="32" t="s">
        <v>15</v>
      </c>
      <c r="K19" s="32" t="s">
        <v>16</v>
      </c>
      <c r="L19" s="45"/>
      <c r="M19" s="44"/>
      <c r="N19" s="45"/>
      <c r="O19" s="44"/>
    </row>
    <row r="20" spans="1:15" s="19" customFormat="1" ht="26.25" thickBot="1">
      <c r="A20" s="222" t="s">
        <v>17</v>
      </c>
      <c r="B20" s="218" t="s">
        <v>32</v>
      </c>
      <c r="C20" s="129" t="s">
        <v>42</v>
      </c>
      <c r="D20" s="170" t="s">
        <v>29</v>
      </c>
      <c r="E20" s="171" t="s">
        <v>30</v>
      </c>
      <c r="F20" s="127" t="s">
        <v>32</v>
      </c>
      <c r="G20" s="129" t="s">
        <v>42</v>
      </c>
      <c r="H20" s="170" t="s">
        <v>29</v>
      </c>
      <c r="I20" s="171" t="s">
        <v>30</v>
      </c>
      <c r="J20" s="127" t="s">
        <v>32</v>
      </c>
      <c r="K20" s="129" t="s">
        <v>42</v>
      </c>
      <c r="L20" s="45"/>
      <c r="M20" s="44"/>
      <c r="N20" s="45"/>
      <c r="O20" s="44"/>
    </row>
    <row r="21" spans="1:15" s="19" customFormat="1" ht="13.5" thickBot="1">
      <c r="A21" s="220"/>
      <c r="B21" s="324" t="s">
        <v>47</v>
      </c>
      <c r="C21" s="314"/>
      <c r="D21" s="41"/>
      <c r="E21" s="236"/>
      <c r="F21" s="314" t="s">
        <v>47</v>
      </c>
      <c r="G21" s="314"/>
      <c r="H21" s="230"/>
      <c r="I21" s="231"/>
      <c r="J21" s="232"/>
      <c r="K21" s="233"/>
      <c r="L21" s="45"/>
      <c r="M21" s="44"/>
      <c r="N21" s="45"/>
      <c r="O21" s="44"/>
    </row>
    <row r="22" spans="1:15" s="19" customFormat="1" ht="13.5" thickBot="1">
      <c r="A22" s="151" t="s">
        <v>18</v>
      </c>
      <c r="B22" s="316" t="s">
        <v>46</v>
      </c>
      <c r="C22" s="317"/>
      <c r="D22" s="234" t="s">
        <v>30</v>
      </c>
      <c r="E22" s="235" t="s">
        <v>29</v>
      </c>
      <c r="F22" s="316" t="s">
        <v>46</v>
      </c>
      <c r="G22" s="317"/>
      <c r="H22" s="123" t="s">
        <v>30</v>
      </c>
      <c r="I22" s="124" t="s">
        <v>29</v>
      </c>
      <c r="J22" s="268"/>
      <c r="K22" s="268"/>
      <c r="L22" s="45"/>
      <c r="M22" s="44"/>
      <c r="N22" s="45"/>
      <c r="O22" s="44"/>
    </row>
    <row r="23" spans="2:15" s="19" customFormat="1" ht="12.75"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69"/>
      <c r="N23" s="269"/>
      <c r="O23" s="269"/>
    </row>
    <row r="24" spans="2:15" s="19" customFormat="1" ht="18" customHeight="1" hidden="1">
      <c r="B24" s="22"/>
      <c r="C24" s="82"/>
      <c r="D24" s="22"/>
      <c r="E24" s="82"/>
      <c r="F24" s="286"/>
      <c r="G24" s="286"/>
      <c r="H24" s="22"/>
      <c r="I24" s="82"/>
      <c r="J24" s="20">
        <f>Calendario!U24</f>
      </c>
      <c r="K24" s="21"/>
      <c r="L24" s="20">
        <f>Calendario!V24</f>
      </c>
      <c r="M24" s="21"/>
      <c r="N24" s="20">
        <f>Calendario!W24</f>
      </c>
      <c r="O24" s="21"/>
    </row>
    <row r="25" spans="2:15" s="19" customFormat="1" ht="12.75" hidden="1">
      <c r="B25" s="28"/>
      <c r="C25" s="29"/>
      <c r="D25" s="28"/>
      <c r="E25" s="29"/>
      <c r="F25" s="28"/>
      <c r="G25" s="29"/>
      <c r="H25" s="28"/>
      <c r="I25" s="29"/>
      <c r="J25" s="268"/>
      <c r="K25" s="268"/>
      <c r="L25" s="268"/>
      <c r="M25" s="268"/>
      <c r="N25" s="268"/>
      <c r="O25" s="268"/>
    </row>
    <row r="26" spans="1:15" s="19" customFormat="1" ht="12.75" hidden="1">
      <c r="A26" s="37" t="s">
        <v>17</v>
      </c>
      <c r="B26" s="83"/>
      <c r="C26" s="39"/>
      <c r="D26" s="83"/>
      <c r="E26" s="39"/>
      <c r="F26" s="83"/>
      <c r="G26" s="39"/>
      <c r="H26" s="83"/>
      <c r="I26" s="39"/>
      <c r="J26" s="268"/>
      <c r="K26" s="268"/>
      <c r="L26" s="268"/>
      <c r="M26" s="268"/>
      <c r="N26" s="268"/>
      <c r="O26" s="268"/>
    </row>
    <row r="27" spans="1:15" s="19" customFormat="1" ht="12.75" hidden="1">
      <c r="A27" s="47" t="s">
        <v>18</v>
      </c>
      <c r="B27" s="83"/>
      <c r="C27" s="39"/>
      <c r="D27" s="83"/>
      <c r="E27" s="39"/>
      <c r="F27" s="83"/>
      <c r="G27" s="39"/>
      <c r="H27" s="83"/>
      <c r="I27" s="39"/>
      <c r="J27" s="268"/>
      <c r="K27" s="268"/>
      <c r="L27" s="268"/>
      <c r="M27" s="268"/>
      <c r="N27" s="268"/>
      <c r="O27" s="268"/>
    </row>
    <row r="28" spans="2:15" s="19" customFormat="1" ht="12.75" hidden="1">
      <c r="B28" s="289"/>
      <c r="C28" s="289"/>
      <c r="D28" s="289"/>
      <c r="E28" s="289"/>
      <c r="F28" s="289"/>
      <c r="G28" s="289"/>
      <c r="H28" s="289"/>
      <c r="I28" s="289"/>
      <c r="J28" s="268"/>
      <c r="K28" s="268"/>
      <c r="L28" s="268"/>
      <c r="M28" s="268"/>
      <c r="N28" s="268"/>
      <c r="O28" s="268"/>
    </row>
    <row r="29" spans="2:15" s="50" customFormat="1" ht="12.75" hidden="1">
      <c r="B29" s="290"/>
      <c r="C29" s="290"/>
      <c r="D29" s="290"/>
      <c r="E29" s="290"/>
      <c r="F29" s="290"/>
      <c r="G29" s="290"/>
      <c r="H29" s="290"/>
      <c r="I29" s="290"/>
      <c r="J29" s="286"/>
      <c r="K29" s="286"/>
      <c r="L29" s="286"/>
      <c r="M29" s="286"/>
      <c r="N29" s="286"/>
      <c r="O29" s="286"/>
    </row>
    <row r="30" spans="2:15" ht="18.75" thickBot="1">
      <c r="B30" s="114">
        <v>26</v>
      </c>
      <c r="C30" s="115"/>
      <c r="D30" s="114">
        <v>27</v>
      </c>
      <c r="E30" s="115"/>
      <c r="F30" s="114">
        <v>28</v>
      </c>
      <c r="G30" s="115"/>
      <c r="H30" s="114">
        <v>29</v>
      </c>
      <c r="I30" s="115"/>
      <c r="J30" s="112"/>
      <c r="K30" s="74"/>
      <c r="L30" s="74"/>
      <c r="M30" s="74"/>
      <c r="N30" s="74"/>
      <c r="O30" s="75"/>
    </row>
    <row r="31" spans="2:15" ht="13.5" thickBot="1">
      <c r="B31" s="323" t="s">
        <v>31</v>
      </c>
      <c r="C31" s="323"/>
      <c r="D31" s="32" t="s">
        <v>15</v>
      </c>
      <c r="E31" s="32" t="s">
        <v>16</v>
      </c>
      <c r="F31" s="32" t="s">
        <v>15</v>
      </c>
      <c r="G31" s="32" t="s">
        <v>16</v>
      </c>
      <c r="H31" s="32" t="s">
        <v>15</v>
      </c>
      <c r="I31" s="32" t="s">
        <v>16</v>
      </c>
      <c r="J31" s="106"/>
      <c r="K31" s="77"/>
      <c r="L31" s="77"/>
      <c r="M31" s="77"/>
      <c r="N31" s="77"/>
      <c r="O31" s="78"/>
    </row>
    <row r="32" spans="1:15" ht="26.25" thickBot="1">
      <c r="A32" s="185" t="s">
        <v>17</v>
      </c>
      <c r="B32" s="184" t="s">
        <v>32</v>
      </c>
      <c r="C32" s="129" t="s">
        <v>42</v>
      </c>
      <c r="D32" s="170" t="s">
        <v>29</v>
      </c>
      <c r="E32" s="171" t="s">
        <v>30</v>
      </c>
      <c r="F32" s="127" t="s">
        <v>32</v>
      </c>
      <c r="G32" s="129" t="s">
        <v>42</v>
      </c>
      <c r="H32" s="170" t="s">
        <v>29</v>
      </c>
      <c r="I32" s="171" t="s">
        <v>30</v>
      </c>
      <c r="J32" s="106"/>
      <c r="K32" s="77"/>
      <c r="L32" s="77"/>
      <c r="M32" s="77"/>
      <c r="N32" s="77"/>
      <c r="O32" s="78"/>
    </row>
    <row r="33" spans="1:15" ht="13.5" thickBot="1">
      <c r="A33" s="186" t="s">
        <v>18</v>
      </c>
      <c r="B33" s="321" t="s">
        <v>33</v>
      </c>
      <c r="C33" s="322"/>
      <c r="D33" s="123" t="s">
        <v>30</v>
      </c>
      <c r="E33" s="124" t="s">
        <v>29</v>
      </c>
      <c r="F33" s="321" t="s">
        <v>33</v>
      </c>
      <c r="G33" s="322"/>
      <c r="H33" s="123" t="s">
        <v>30</v>
      </c>
      <c r="I33" s="124" t="s">
        <v>29</v>
      </c>
      <c r="J33" s="106"/>
      <c r="K33" s="77"/>
      <c r="L33" s="77"/>
      <c r="M33" s="77"/>
      <c r="N33" s="77"/>
      <c r="O33" s="78"/>
    </row>
    <row r="34" spans="2:15" ht="12.75">
      <c r="B34" s="268"/>
      <c r="C34" s="268"/>
      <c r="D34" s="268"/>
      <c r="E34" s="268"/>
      <c r="F34" s="268"/>
      <c r="G34" s="268"/>
      <c r="H34" s="268"/>
      <c r="I34" s="268"/>
      <c r="J34" s="106"/>
      <c r="K34" s="77"/>
      <c r="L34" s="77"/>
      <c r="M34" s="77"/>
      <c r="N34" s="294"/>
      <c r="O34" s="294"/>
    </row>
    <row r="35" spans="2:15" ht="12.75">
      <c r="B35" s="286"/>
      <c r="C35" s="286"/>
      <c r="D35" s="286"/>
      <c r="E35" s="286"/>
      <c r="F35" s="286"/>
      <c r="G35" s="286"/>
      <c r="H35" s="286"/>
      <c r="I35" s="286"/>
      <c r="J35" s="108"/>
      <c r="K35" s="80"/>
      <c r="L35" s="296"/>
      <c r="M35" s="296"/>
      <c r="N35" s="296"/>
      <c r="O35" s="296"/>
    </row>
  </sheetData>
  <sheetProtection selectLockedCells="1" selectUnlockedCells="1"/>
  <mergeCells count="110">
    <mergeCell ref="J11:K11"/>
    <mergeCell ref="B16:C16"/>
    <mergeCell ref="F16:G16"/>
    <mergeCell ref="J16:K16"/>
    <mergeCell ref="B22:C22"/>
    <mergeCell ref="F22:G22"/>
    <mergeCell ref="J22:K22"/>
    <mergeCell ref="B21:C21"/>
    <mergeCell ref="F21:G21"/>
    <mergeCell ref="F17:G17"/>
    <mergeCell ref="N34:O34"/>
    <mergeCell ref="F34:G34"/>
    <mergeCell ref="B35:C35"/>
    <mergeCell ref="D35:E35"/>
    <mergeCell ref="F35:G35"/>
    <mergeCell ref="H34:I34"/>
    <mergeCell ref="H35:I35"/>
    <mergeCell ref="B34:C34"/>
    <mergeCell ref="D34:E34"/>
    <mergeCell ref="J27:K27"/>
    <mergeCell ref="L27:M27"/>
    <mergeCell ref="L35:O35"/>
    <mergeCell ref="B29:C29"/>
    <mergeCell ref="D29:E29"/>
    <mergeCell ref="F29:G29"/>
    <mergeCell ref="N27:O27"/>
    <mergeCell ref="N28:O28"/>
    <mergeCell ref="B31:C31"/>
    <mergeCell ref="B33:C33"/>
    <mergeCell ref="N29:O29"/>
    <mergeCell ref="B28:C28"/>
    <mergeCell ref="D28:E28"/>
    <mergeCell ref="F28:G28"/>
    <mergeCell ref="H28:I28"/>
    <mergeCell ref="J28:K28"/>
    <mergeCell ref="L28:M28"/>
    <mergeCell ref="J29:K29"/>
    <mergeCell ref="L29:M29"/>
    <mergeCell ref="H29:I29"/>
    <mergeCell ref="J23:K23"/>
    <mergeCell ref="J25:K25"/>
    <mergeCell ref="L25:M25"/>
    <mergeCell ref="N25:O25"/>
    <mergeCell ref="J26:K26"/>
    <mergeCell ref="L26:M26"/>
    <mergeCell ref="N26:O26"/>
    <mergeCell ref="N17:O17"/>
    <mergeCell ref="B17:C17"/>
    <mergeCell ref="D17:E17"/>
    <mergeCell ref="B19:C19"/>
    <mergeCell ref="B23:C23"/>
    <mergeCell ref="D23:E23"/>
    <mergeCell ref="F23:G23"/>
    <mergeCell ref="H23:I23"/>
    <mergeCell ref="L23:M23"/>
    <mergeCell ref="N23:O23"/>
    <mergeCell ref="H17:I17"/>
    <mergeCell ref="J17:K17"/>
    <mergeCell ref="L17:M17"/>
    <mergeCell ref="B14:C14"/>
    <mergeCell ref="F14:G14"/>
    <mergeCell ref="J14:K14"/>
    <mergeCell ref="B15:C15"/>
    <mergeCell ref="F15:G15"/>
    <mergeCell ref="J15:K15"/>
    <mergeCell ref="B9:C9"/>
    <mergeCell ref="F9:G9"/>
    <mergeCell ref="J9:K9"/>
    <mergeCell ref="B10:C10"/>
    <mergeCell ref="F10:G10"/>
    <mergeCell ref="N12:O12"/>
    <mergeCell ref="B12:C12"/>
    <mergeCell ref="D12:E12"/>
    <mergeCell ref="B11:C11"/>
    <mergeCell ref="F11:G11"/>
    <mergeCell ref="J10:K10"/>
    <mergeCell ref="J7:K7"/>
    <mergeCell ref="D6:E6"/>
    <mergeCell ref="L7:M7"/>
    <mergeCell ref="N7:O7"/>
    <mergeCell ref="F12:G12"/>
    <mergeCell ref="H12:I12"/>
    <mergeCell ref="J12:K12"/>
    <mergeCell ref="L12:M12"/>
    <mergeCell ref="J6:K6"/>
    <mergeCell ref="B6:C6"/>
    <mergeCell ref="F6:G6"/>
    <mergeCell ref="B7:C7"/>
    <mergeCell ref="D7:E7"/>
    <mergeCell ref="F7:G7"/>
    <mergeCell ref="H7:I7"/>
    <mergeCell ref="L2:M2"/>
    <mergeCell ref="N2:O2"/>
    <mergeCell ref="B4:C4"/>
    <mergeCell ref="F4:G4"/>
    <mergeCell ref="B5:C5"/>
    <mergeCell ref="F5:G5"/>
    <mergeCell ref="D4:E4"/>
    <mergeCell ref="D5:E5"/>
    <mergeCell ref="J5:K5"/>
    <mergeCell ref="F33:G33"/>
    <mergeCell ref="F24:G24"/>
    <mergeCell ref="F19:G19"/>
    <mergeCell ref="B1:H1"/>
    <mergeCell ref="I1:O1"/>
    <mergeCell ref="B2:C2"/>
    <mergeCell ref="D2:E2"/>
    <mergeCell ref="F2:G2"/>
    <mergeCell ref="H2:I2"/>
    <mergeCell ref="J2:K2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PageLayoutView="0" workbookViewId="0" topLeftCell="A10">
      <selection activeCell="E22" sqref="E22:E23"/>
    </sheetView>
  </sheetViews>
  <sheetFormatPr defaultColWidth="9.140625" defaultRowHeight="12.75"/>
  <cols>
    <col min="1" max="11" width="10.7109375" style="0" customWidth="1"/>
    <col min="12" max="15" width="5.710937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Calendario!A27</f>
        <v>45352</v>
      </c>
      <c r="J1" s="302"/>
      <c r="K1" s="302"/>
      <c r="L1" s="302"/>
      <c r="M1" s="302"/>
      <c r="N1" s="302"/>
      <c r="O1" s="302"/>
    </row>
    <row r="2" spans="2:15" s="19" customFormat="1" ht="15.75">
      <c r="B2" s="272" t="str">
        <f>Sep!B2:C2</f>
        <v>lunes</v>
      </c>
      <c r="C2" s="272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">
      <c r="B3" s="20"/>
      <c r="C3" s="21"/>
      <c r="D3" s="20"/>
      <c r="E3" s="21"/>
      <c r="F3" s="20"/>
      <c r="G3" s="21"/>
      <c r="H3" s="20"/>
      <c r="I3" s="21"/>
      <c r="J3" s="114">
        <f>Calendario!E29</f>
        <v>45352</v>
      </c>
      <c r="K3" s="115"/>
      <c r="L3" s="114">
        <f>Calendario!F29</f>
        <v>45353</v>
      </c>
      <c r="M3" s="115"/>
      <c r="N3" s="114">
        <f>Calendario!G29</f>
        <v>45354</v>
      </c>
      <c r="O3" s="115"/>
    </row>
    <row r="4" spans="2:15" s="19" customFormat="1" ht="13.5" thickBot="1">
      <c r="B4" s="289"/>
      <c r="C4" s="306"/>
      <c r="D4" s="289"/>
      <c r="E4" s="306"/>
      <c r="F4" s="268"/>
      <c r="G4" s="268"/>
      <c r="H4" s="268"/>
      <c r="I4" s="268"/>
      <c r="J4" s="323" t="s">
        <v>31</v>
      </c>
      <c r="K4" s="323"/>
      <c r="L4" s="49"/>
      <c r="M4" s="44"/>
      <c r="N4" s="45"/>
      <c r="O4" s="44"/>
    </row>
    <row r="5" spans="1:15" s="19" customFormat="1" ht="26.25" thickBot="1">
      <c r="A5" s="216" t="s">
        <v>17</v>
      </c>
      <c r="B5" s="289"/>
      <c r="C5" s="306"/>
      <c r="D5" s="289"/>
      <c r="E5" s="306"/>
      <c r="F5" s="268"/>
      <c r="G5" s="268"/>
      <c r="H5" s="268"/>
      <c r="I5" s="268"/>
      <c r="J5" s="127" t="s">
        <v>32</v>
      </c>
      <c r="K5" s="129" t="s">
        <v>42</v>
      </c>
      <c r="L5" s="49"/>
      <c r="M5" s="44"/>
      <c r="N5" s="45"/>
      <c r="O5" s="44"/>
    </row>
    <row r="6" spans="1:15" s="19" customFormat="1" ht="13.5" thickBot="1">
      <c r="A6" s="151" t="s">
        <v>18</v>
      </c>
      <c r="B6" s="289"/>
      <c r="C6" s="306"/>
      <c r="D6" s="289"/>
      <c r="E6" s="306"/>
      <c r="F6" s="268"/>
      <c r="G6" s="268"/>
      <c r="H6" s="268"/>
      <c r="I6" s="268"/>
      <c r="J6" s="321" t="s">
        <v>33</v>
      </c>
      <c r="K6" s="322"/>
      <c r="L6" s="291"/>
      <c r="M6" s="291"/>
      <c r="N6" s="269"/>
      <c r="O6" s="269"/>
    </row>
    <row r="7" spans="2:15" s="50" customFormat="1" ht="12.75">
      <c r="B7" s="298"/>
      <c r="C7" s="299"/>
      <c r="D7" s="303"/>
      <c r="E7" s="299"/>
      <c r="F7" s="309"/>
      <c r="G7" s="286"/>
      <c r="H7" s="286"/>
      <c r="I7" s="286"/>
      <c r="J7" s="286"/>
      <c r="K7" s="286"/>
      <c r="L7" s="291"/>
      <c r="M7" s="291"/>
      <c r="N7" s="269"/>
      <c r="O7" s="269"/>
    </row>
    <row r="8" spans="2:15" s="19" customFormat="1" ht="18.75" thickBot="1">
      <c r="B8" s="119">
        <f>Calendario!A30</f>
        <v>45355</v>
      </c>
      <c r="C8" s="120"/>
      <c r="D8" s="119">
        <f>Calendario!B30</f>
        <v>45356</v>
      </c>
      <c r="E8" s="120"/>
      <c r="F8" s="114">
        <f>Calendario!C30</f>
        <v>45357</v>
      </c>
      <c r="G8" s="115"/>
      <c r="H8" s="114">
        <f>Calendario!D30</f>
        <v>45358</v>
      </c>
      <c r="I8" s="115"/>
      <c r="J8" s="114">
        <f>Calendario!E30</f>
        <v>45359</v>
      </c>
      <c r="K8" s="115"/>
      <c r="L8" s="114">
        <f>Calendario!F30</f>
        <v>45360</v>
      </c>
      <c r="M8" s="115"/>
      <c r="N8" s="114">
        <f>Calendario!G30</f>
        <v>45361</v>
      </c>
      <c r="O8" s="115"/>
    </row>
    <row r="9" spans="1:15" s="19" customFormat="1" ht="13.5" thickBot="1">
      <c r="A9" s="237"/>
      <c r="B9" s="323" t="s">
        <v>31</v>
      </c>
      <c r="C9" s="323"/>
      <c r="D9" s="32" t="s">
        <v>15</v>
      </c>
      <c r="E9" s="32" t="s">
        <v>16</v>
      </c>
      <c r="F9" s="323" t="s">
        <v>31</v>
      </c>
      <c r="G9" s="323"/>
      <c r="H9" s="32" t="s">
        <v>15</v>
      </c>
      <c r="I9" s="32" t="s">
        <v>16</v>
      </c>
      <c r="J9" s="323" t="s">
        <v>31</v>
      </c>
      <c r="K9" s="323"/>
      <c r="L9" s="49"/>
      <c r="M9" s="44"/>
      <c r="N9" s="45"/>
      <c r="O9" s="44"/>
    </row>
    <row r="10" spans="1:15" s="19" customFormat="1" ht="26.25" thickBot="1">
      <c r="A10" s="238" t="s">
        <v>17</v>
      </c>
      <c r="B10" s="218" t="s">
        <v>32</v>
      </c>
      <c r="C10" s="129" t="s">
        <v>42</v>
      </c>
      <c r="D10" s="175" t="s">
        <v>34</v>
      </c>
      <c r="E10" s="240" t="s">
        <v>35</v>
      </c>
      <c r="F10" s="127" t="s">
        <v>32</v>
      </c>
      <c r="G10" s="129" t="s">
        <v>42</v>
      </c>
      <c r="H10" s="175" t="s">
        <v>34</v>
      </c>
      <c r="I10" s="240" t="s">
        <v>35</v>
      </c>
      <c r="J10" s="127" t="s">
        <v>32</v>
      </c>
      <c r="K10" s="129" t="s">
        <v>42</v>
      </c>
      <c r="L10" s="49"/>
      <c r="M10" s="44"/>
      <c r="N10" s="45"/>
      <c r="O10" s="44"/>
    </row>
    <row r="11" spans="1:15" s="19" customFormat="1" ht="21.75" customHeight="1" hidden="1" thickBot="1">
      <c r="A11" s="167"/>
      <c r="B11" s="327"/>
      <c r="C11" s="328"/>
      <c r="D11" s="174" t="s">
        <v>37</v>
      </c>
      <c r="E11" s="189" t="s">
        <v>38</v>
      </c>
      <c r="F11" s="333"/>
      <c r="G11" s="328"/>
      <c r="H11" s="174" t="s">
        <v>37</v>
      </c>
      <c r="I11" s="189" t="s">
        <v>38</v>
      </c>
      <c r="J11" s="333"/>
      <c r="K11" s="328"/>
      <c r="L11" s="49"/>
      <c r="M11" s="44"/>
      <c r="N11" s="45"/>
      <c r="O11" s="44"/>
    </row>
    <row r="12" spans="1:15" s="19" customFormat="1" ht="13.5" thickBot="1">
      <c r="A12" s="130"/>
      <c r="B12" s="329" t="s">
        <v>36</v>
      </c>
      <c r="C12" s="330"/>
      <c r="D12" s="176" t="s">
        <v>30</v>
      </c>
      <c r="E12" s="188" t="s">
        <v>29</v>
      </c>
      <c r="F12" s="330" t="s">
        <v>36</v>
      </c>
      <c r="G12" s="330"/>
      <c r="H12" s="176" t="s">
        <v>30</v>
      </c>
      <c r="I12" s="128" t="s">
        <v>29</v>
      </c>
      <c r="J12" s="331"/>
      <c r="K12" s="332"/>
      <c r="L12" s="49"/>
      <c r="M12" s="44"/>
      <c r="N12" s="45"/>
      <c r="O12" s="44"/>
    </row>
    <row r="13" spans="1:15" s="19" customFormat="1" ht="13.5" thickBot="1">
      <c r="A13" s="207" t="s">
        <v>18</v>
      </c>
      <c r="B13" s="334" t="s">
        <v>33</v>
      </c>
      <c r="C13" s="322"/>
      <c r="D13" s="268"/>
      <c r="E13" s="268"/>
      <c r="F13" s="321" t="s">
        <v>33</v>
      </c>
      <c r="G13" s="322"/>
      <c r="H13" s="298"/>
      <c r="I13" s="298"/>
      <c r="J13" s="321" t="s">
        <v>33</v>
      </c>
      <c r="K13" s="322"/>
      <c r="L13" s="291"/>
      <c r="M13" s="291"/>
      <c r="N13" s="269"/>
      <c r="O13" s="269"/>
    </row>
    <row r="14" spans="2:15" s="19" customFormat="1" ht="18.75" thickBot="1">
      <c r="B14" s="114">
        <f>Calendario!A31</f>
        <v>45362</v>
      </c>
      <c r="C14" s="115"/>
      <c r="D14" s="114">
        <f>Calendario!B31</f>
        <v>45363</v>
      </c>
      <c r="E14" s="115"/>
      <c r="F14" s="114">
        <f>Calendario!C31</f>
        <v>45364</v>
      </c>
      <c r="G14" s="115"/>
      <c r="H14" s="114">
        <f>Calendario!D31</f>
        <v>45365</v>
      </c>
      <c r="I14" s="115"/>
      <c r="J14" s="114">
        <f>Calendario!E31</f>
        <v>45366</v>
      </c>
      <c r="K14" s="115"/>
      <c r="L14" s="114">
        <f>Calendario!F31</f>
        <v>45367</v>
      </c>
      <c r="M14" s="115"/>
      <c r="N14" s="114">
        <f>Calendario!G31</f>
        <v>45368</v>
      </c>
      <c r="O14" s="115"/>
    </row>
    <row r="15" spans="2:15" s="19" customFormat="1" ht="13.5" thickBot="1">
      <c r="B15" s="323" t="s">
        <v>31</v>
      </c>
      <c r="C15" s="323"/>
      <c r="D15" s="250" t="s">
        <v>15</v>
      </c>
      <c r="E15" s="250" t="s">
        <v>16</v>
      </c>
      <c r="F15" s="335" t="s">
        <v>31</v>
      </c>
      <c r="G15" s="336"/>
      <c r="H15" s="362" t="s">
        <v>31</v>
      </c>
      <c r="I15" s="363"/>
      <c r="J15" s="337" t="s">
        <v>31</v>
      </c>
      <c r="K15" s="323"/>
      <c r="L15" s="49"/>
      <c r="M15" s="44"/>
      <c r="N15" s="45"/>
      <c r="O15" s="44"/>
    </row>
    <row r="16" spans="1:15" s="19" customFormat="1" ht="25.5" customHeight="1" thickBot="1">
      <c r="A16" s="338" t="s">
        <v>17</v>
      </c>
      <c r="B16" s="340" t="s">
        <v>32</v>
      </c>
      <c r="C16" s="341" t="s">
        <v>42</v>
      </c>
      <c r="D16" s="343" t="s">
        <v>40</v>
      </c>
      <c r="E16" s="251"/>
      <c r="F16" s="340" t="s">
        <v>32</v>
      </c>
      <c r="G16" s="341" t="s">
        <v>42</v>
      </c>
      <c r="H16" s="343" t="s">
        <v>40</v>
      </c>
      <c r="I16" s="252"/>
      <c r="J16" s="340" t="s">
        <v>32</v>
      </c>
      <c r="K16" s="342" t="s">
        <v>42</v>
      </c>
      <c r="L16" s="49"/>
      <c r="M16" s="44"/>
      <c r="N16" s="45"/>
      <c r="O16" s="44"/>
    </row>
    <row r="17" spans="1:15" s="19" customFormat="1" ht="11.25" customHeight="1" thickBot="1">
      <c r="A17" s="339" t="s">
        <v>18</v>
      </c>
      <c r="B17" s="340"/>
      <c r="C17" s="341"/>
      <c r="D17" s="344"/>
      <c r="E17" s="253"/>
      <c r="F17" s="340"/>
      <c r="G17" s="341"/>
      <c r="H17" s="344"/>
      <c r="I17" s="254"/>
      <c r="J17" s="340"/>
      <c r="K17" s="342"/>
      <c r="L17" s="49"/>
      <c r="M17" s="44"/>
      <c r="N17" s="45"/>
      <c r="O17" s="44"/>
    </row>
    <row r="18" spans="1:15" s="19" customFormat="1" ht="13.5" thickBot="1">
      <c r="A18" s="130"/>
      <c r="B18" s="330" t="s">
        <v>36</v>
      </c>
      <c r="C18" s="330"/>
      <c r="D18" s="306"/>
      <c r="E18" s="268"/>
      <c r="F18" s="330" t="s">
        <v>36</v>
      </c>
      <c r="G18" s="330"/>
      <c r="H18" s="306"/>
      <c r="I18" s="268"/>
      <c r="J18" s="331"/>
      <c r="K18" s="332"/>
      <c r="L18" s="49"/>
      <c r="M18" s="44"/>
      <c r="N18" s="45"/>
      <c r="O18" s="44"/>
    </row>
    <row r="19" spans="1:15" s="19" customFormat="1" ht="13.5" thickBot="1">
      <c r="A19" s="207" t="s">
        <v>18</v>
      </c>
      <c r="B19" s="321" t="s">
        <v>33</v>
      </c>
      <c r="C19" s="322"/>
      <c r="D19" s="306"/>
      <c r="E19" s="268"/>
      <c r="F19" s="321" t="s">
        <v>33</v>
      </c>
      <c r="G19" s="322"/>
      <c r="H19" s="306"/>
      <c r="I19" s="268"/>
      <c r="J19" s="321" t="s">
        <v>33</v>
      </c>
      <c r="K19" s="322"/>
      <c r="L19" s="291"/>
      <c r="M19" s="291"/>
      <c r="N19" s="269"/>
      <c r="O19" s="269"/>
    </row>
    <row r="20" spans="2:15" s="19" customFormat="1" ht="18">
      <c r="B20" s="114">
        <f>Calendario!A32</f>
        <v>45369</v>
      </c>
      <c r="C20" s="115"/>
      <c r="D20" s="114">
        <f>Calendario!B32</f>
        <v>45370</v>
      </c>
      <c r="E20" s="115"/>
      <c r="F20" s="114">
        <f>Calendario!C32</f>
        <v>45371</v>
      </c>
      <c r="G20" s="115"/>
      <c r="H20" s="114">
        <f>Calendario!D32</f>
        <v>45372</v>
      </c>
      <c r="I20" s="115"/>
      <c r="J20" s="114">
        <f>Calendario!E32</f>
        <v>45373</v>
      </c>
      <c r="K20" s="115"/>
      <c r="L20" s="114">
        <f>Calendario!F32</f>
        <v>45374</v>
      </c>
      <c r="M20" s="115"/>
      <c r="N20" s="114">
        <f>Calendario!G32</f>
        <v>45375</v>
      </c>
      <c r="O20" s="115"/>
    </row>
    <row r="21" spans="1:15" s="19" customFormat="1" ht="13.5" thickBot="1">
      <c r="A21" s="182"/>
      <c r="B21" s="352" t="s">
        <v>31</v>
      </c>
      <c r="C21" s="352"/>
      <c r="D21" s="353" t="s">
        <v>31</v>
      </c>
      <c r="E21" s="353"/>
      <c r="F21" s="352" t="s">
        <v>31</v>
      </c>
      <c r="G21" s="352"/>
      <c r="H21" s="353" t="s">
        <v>31</v>
      </c>
      <c r="I21" s="353"/>
      <c r="J21" s="352" t="s">
        <v>31</v>
      </c>
      <c r="K21" s="366"/>
      <c r="L21" s="49"/>
      <c r="M21" s="44"/>
      <c r="N21" s="45"/>
      <c r="O21" s="44"/>
    </row>
    <row r="22" spans="1:15" s="19" customFormat="1" ht="26.25" customHeight="1">
      <c r="A22" s="345" t="s">
        <v>17</v>
      </c>
      <c r="B22" s="347" t="s">
        <v>41</v>
      </c>
      <c r="C22" s="348"/>
      <c r="D22" s="343" t="s">
        <v>40</v>
      </c>
      <c r="E22" s="350"/>
      <c r="F22" s="347" t="s">
        <v>41</v>
      </c>
      <c r="G22" s="347"/>
      <c r="H22" s="343" t="s">
        <v>40</v>
      </c>
      <c r="I22" s="350"/>
      <c r="J22" s="347" t="s">
        <v>41</v>
      </c>
      <c r="K22" s="354"/>
      <c r="L22" s="49"/>
      <c r="M22" s="44"/>
      <c r="N22" s="45"/>
      <c r="O22" s="44"/>
    </row>
    <row r="23" spans="1:15" s="19" customFormat="1" ht="10.5" customHeight="1" thickBot="1">
      <c r="A23" s="346"/>
      <c r="B23" s="347"/>
      <c r="C23" s="347"/>
      <c r="D23" s="349"/>
      <c r="E23" s="351"/>
      <c r="F23" s="347"/>
      <c r="G23" s="347"/>
      <c r="H23" s="349"/>
      <c r="I23" s="351"/>
      <c r="J23" s="347"/>
      <c r="K23" s="355"/>
      <c r="L23" s="49"/>
      <c r="M23" s="44"/>
      <c r="N23" s="45"/>
      <c r="O23" s="44"/>
    </row>
    <row r="24" spans="1:15" s="19" customFormat="1" ht="13.5" thickBot="1">
      <c r="A24" s="130"/>
      <c r="B24" s="358" t="s">
        <v>36</v>
      </c>
      <c r="C24" s="358"/>
      <c r="D24" s="298"/>
      <c r="E24" s="298"/>
      <c r="F24" s="330" t="s">
        <v>36</v>
      </c>
      <c r="G24" s="330"/>
      <c r="H24" s="298"/>
      <c r="I24" s="298"/>
      <c r="J24" s="364"/>
      <c r="K24" s="365"/>
      <c r="L24" s="49"/>
      <c r="M24" s="44"/>
      <c r="N24" s="45"/>
      <c r="O24" s="44"/>
    </row>
    <row r="25" spans="1:15" s="19" customFormat="1" ht="13.5" thickBot="1">
      <c r="A25" s="207" t="s">
        <v>18</v>
      </c>
      <c r="B25" s="321" t="s">
        <v>33</v>
      </c>
      <c r="C25" s="322"/>
      <c r="D25" s="298"/>
      <c r="E25" s="298"/>
      <c r="F25" s="321" t="s">
        <v>33</v>
      </c>
      <c r="G25" s="322"/>
      <c r="H25" s="298"/>
      <c r="I25" s="298"/>
      <c r="J25" s="321" t="s">
        <v>33</v>
      </c>
      <c r="K25" s="322"/>
      <c r="L25" s="291"/>
      <c r="M25" s="291"/>
      <c r="N25" s="269"/>
      <c r="O25" s="269"/>
    </row>
    <row r="26" spans="1:15" s="19" customFormat="1" ht="18.75" thickBot="1">
      <c r="A26" s="182"/>
      <c r="B26" s="145">
        <f>Calendario!A33</f>
        <v>45376</v>
      </c>
      <c r="C26" s="146" t="s">
        <v>45</v>
      </c>
      <c r="D26" s="145">
        <f>Calendario!B33</f>
        <v>45377</v>
      </c>
      <c r="E26" s="146" t="s">
        <v>45</v>
      </c>
      <c r="F26" s="145">
        <f>Calendario!C33</f>
        <v>45378</v>
      </c>
      <c r="G26" s="146" t="s">
        <v>45</v>
      </c>
      <c r="H26" s="145">
        <f>Calendario!D33</f>
        <v>45379</v>
      </c>
      <c r="I26" s="146" t="s">
        <v>45</v>
      </c>
      <c r="J26" s="145">
        <f>Calendario!E33</f>
        <v>45380</v>
      </c>
      <c r="K26" s="146" t="s">
        <v>45</v>
      </c>
      <c r="L26" s="145">
        <f>Calendario!F33</f>
        <v>45381</v>
      </c>
      <c r="M26" s="147"/>
      <c r="N26" s="145">
        <f>Calendario!G33</f>
        <v>45382</v>
      </c>
      <c r="O26" s="148"/>
    </row>
    <row r="27" spans="1:15" s="19" customFormat="1" ht="12.75">
      <c r="A27" s="325"/>
      <c r="B27" s="131"/>
      <c r="C27" s="143"/>
      <c r="D27" s="131"/>
      <c r="E27" s="143"/>
      <c r="F27" s="131"/>
      <c r="G27" s="143"/>
      <c r="H27" s="131"/>
      <c r="I27" s="143"/>
      <c r="J27" s="131"/>
      <c r="K27" s="143"/>
      <c r="L27" s="49"/>
      <c r="M27" s="44"/>
      <c r="N27" s="49"/>
      <c r="O27" s="44"/>
    </row>
    <row r="28" spans="1:15" s="19" customFormat="1" ht="26.25" customHeight="1">
      <c r="A28" s="326"/>
      <c r="B28" s="118"/>
      <c r="C28" s="144"/>
      <c r="D28" s="118"/>
      <c r="E28" s="144"/>
      <c r="F28" s="118"/>
      <c r="G28" s="144"/>
      <c r="H28" s="118"/>
      <c r="I28" s="144"/>
      <c r="J28" s="118"/>
      <c r="K28" s="144"/>
      <c r="L28" s="49"/>
      <c r="M28" s="44"/>
      <c r="N28" s="49"/>
      <c r="O28" s="44"/>
    </row>
    <row r="29" spans="1:15" s="19" customFormat="1" ht="13.5" customHeight="1">
      <c r="A29" s="202"/>
      <c r="B29" s="118"/>
      <c r="C29" s="144"/>
      <c r="D29" s="118"/>
      <c r="E29" s="144"/>
      <c r="F29" s="118"/>
      <c r="G29" s="144"/>
      <c r="H29" s="118"/>
      <c r="I29" s="144"/>
      <c r="J29" s="118"/>
      <c r="K29" s="144"/>
      <c r="L29" s="49"/>
      <c r="M29" s="44"/>
      <c r="N29" s="49"/>
      <c r="O29" s="44"/>
    </row>
    <row r="30" spans="1:15" s="19" customFormat="1" ht="13.5" customHeight="1">
      <c r="A30" s="203"/>
      <c r="B30" s="356"/>
      <c r="C30" s="357"/>
      <c r="D30" s="356"/>
      <c r="E30" s="357"/>
      <c r="F30" s="356"/>
      <c r="G30" s="357"/>
      <c r="H30" s="356"/>
      <c r="I30" s="357"/>
      <c r="J30" s="356"/>
      <c r="K30" s="357"/>
      <c r="L30" s="49"/>
      <c r="M30" s="44"/>
      <c r="N30" s="49"/>
      <c r="O30" s="44"/>
    </row>
    <row r="31" spans="1:15" s="19" customFormat="1" ht="12.75">
      <c r="A31" s="130"/>
      <c r="B31" s="360"/>
      <c r="C31" s="361"/>
      <c r="D31" s="306"/>
      <c r="E31" s="268"/>
      <c r="F31" s="268"/>
      <c r="G31" s="268"/>
      <c r="H31" s="268"/>
      <c r="I31" s="268"/>
      <c r="J31" s="268"/>
      <c r="K31" s="268"/>
      <c r="L31" s="291"/>
      <c r="M31" s="269"/>
      <c r="N31" s="291"/>
      <c r="O31" s="269"/>
    </row>
    <row r="32" spans="2:15" s="50" customFormat="1" ht="12.75">
      <c r="B32" s="359"/>
      <c r="C32" s="286"/>
      <c r="D32" s="309"/>
      <c r="E32" s="286"/>
      <c r="F32" s="286"/>
      <c r="G32" s="286"/>
      <c r="H32" s="286"/>
      <c r="I32" s="286"/>
      <c r="J32" s="286"/>
      <c r="K32" s="286"/>
      <c r="L32" s="291"/>
      <c r="M32" s="269"/>
      <c r="N32" s="291"/>
      <c r="O32" s="269"/>
    </row>
    <row r="33" spans="2:15" ht="18">
      <c r="B33" s="71">
        <f>Calendario!A34</f>
      </c>
      <c r="C33" s="70"/>
      <c r="D33" s="71">
        <f>Calendario!B34</f>
      </c>
      <c r="E33" s="70"/>
      <c r="F33" s="76"/>
      <c r="G33" s="4"/>
      <c r="H33" s="77"/>
      <c r="I33" s="78"/>
      <c r="J33" s="102"/>
      <c r="K33" s="77"/>
      <c r="L33" s="74"/>
      <c r="M33" s="74"/>
      <c r="N33" s="74"/>
      <c r="O33" s="75"/>
    </row>
    <row r="34" spans="2:15" ht="12.75">
      <c r="B34" s="268"/>
      <c r="C34" s="268"/>
      <c r="D34" s="268"/>
      <c r="E34" s="268"/>
      <c r="F34" s="76"/>
      <c r="G34" s="77"/>
      <c r="H34" s="77"/>
      <c r="I34" s="78"/>
      <c r="J34" s="106"/>
      <c r="K34" s="77"/>
      <c r="L34" s="77"/>
      <c r="M34" s="77"/>
      <c r="N34" s="77"/>
      <c r="O34" s="78"/>
    </row>
    <row r="35" spans="2:15" ht="12.75">
      <c r="B35" s="268"/>
      <c r="C35" s="268"/>
      <c r="D35" s="268"/>
      <c r="E35" s="268"/>
      <c r="F35" s="76"/>
      <c r="G35" s="77"/>
      <c r="H35" s="77"/>
      <c r="I35" s="78"/>
      <c r="J35" s="106"/>
      <c r="K35" s="77"/>
      <c r="L35" s="77"/>
      <c r="M35" s="77"/>
      <c r="N35" s="77"/>
      <c r="O35" s="78"/>
    </row>
    <row r="36" spans="2:15" ht="12.75">
      <c r="B36" s="268"/>
      <c r="C36" s="268"/>
      <c r="D36" s="268"/>
      <c r="E36" s="268"/>
      <c r="F36" s="76"/>
      <c r="G36" s="77"/>
      <c r="H36" s="77"/>
      <c r="I36" s="78"/>
      <c r="J36" s="106"/>
      <c r="K36" s="77"/>
      <c r="L36" s="77"/>
      <c r="M36" s="77"/>
      <c r="N36" s="77"/>
      <c r="O36" s="78"/>
    </row>
    <row r="37" spans="2:15" ht="12.75">
      <c r="B37" s="268"/>
      <c r="C37" s="268"/>
      <c r="D37" s="268"/>
      <c r="E37" s="268"/>
      <c r="F37" s="76"/>
      <c r="G37" s="77"/>
      <c r="H37" s="77"/>
      <c r="I37" s="78"/>
      <c r="J37" s="106"/>
      <c r="K37" s="77"/>
      <c r="L37" s="77"/>
      <c r="M37" s="77"/>
      <c r="N37" s="294"/>
      <c r="O37" s="294"/>
    </row>
    <row r="38" spans="2:15" ht="12.75">
      <c r="B38" s="286"/>
      <c r="C38" s="286"/>
      <c r="D38" s="297" t="s">
        <v>12</v>
      </c>
      <c r="E38" s="297"/>
      <c r="F38" s="79" t="s">
        <v>11</v>
      </c>
      <c r="G38" s="80"/>
      <c r="H38" s="80"/>
      <c r="I38" s="81" t="s">
        <v>12</v>
      </c>
      <c r="J38" s="108"/>
      <c r="K38" s="80"/>
      <c r="L38" s="296"/>
      <c r="M38" s="296"/>
      <c r="N38" s="296"/>
      <c r="O38" s="296"/>
    </row>
  </sheetData>
  <sheetProtection selectLockedCells="1" selectUnlockedCells="1"/>
  <mergeCells count="133">
    <mergeCell ref="N25:O25"/>
    <mergeCell ref="J24:K24"/>
    <mergeCell ref="F24:G24"/>
    <mergeCell ref="F22:F23"/>
    <mergeCell ref="D16:D17"/>
    <mergeCell ref="J25:K25"/>
    <mergeCell ref="N19:O19"/>
    <mergeCell ref="J21:K21"/>
    <mergeCell ref="H22:H23"/>
    <mergeCell ref="G22:G23"/>
    <mergeCell ref="H6:I6"/>
    <mergeCell ref="B37:C37"/>
    <mergeCell ref="D37:E37"/>
    <mergeCell ref="H25:I25"/>
    <mergeCell ref="D31:E31"/>
    <mergeCell ref="F31:G31"/>
    <mergeCell ref="L32:M32"/>
    <mergeCell ref="L31:M31"/>
    <mergeCell ref="B31:C31"/>
    <mergeCell ref="H31:I31"/>
    <mergeCell ref="J31:K31"/>
    <mergeCell ref="H15:I15"/>
    <mergeCell ref="B36:C36"/>
    <mergeCell ref="D36:E36"/>
    <mergeCell ref="N37:O37"/>
    <mergeCell ref="D6:E6"/>
    <mergeCell ref="N31:O31"/>
    <mergeCell ref="B32:C32"/>
    <mergeCell ref="D32:E32"/>
    <mergeCell ref="F32:G32"/>
    <mergeCell ref="H32:I32"/>
    <mergeCell ref="J32:K32"/>
    <mergeCell ref="F30:G30"/>
    <mergeCell ref="H30:I30"/>
    <mergeCell ref="B38:C38"/>
    <mergeCell ref="D38:E38"/>
    <mergeCell ref="N32:O32"/>
    <mergeCell ref="L38:O38"/>
    <mergeCell ref="B34:C34"/>
    <mergeCell ref="D34:E34"/>
    <mergeCell ref="B35:C35"/>
    <mergeCell ref="D35:E35"/>
    <mergeCell ref="J30:K30"/>
    <mergeCell ref="L25:M25"/>
    <mergeCell ref="F25:G25"/>
    <mergeCell ref="B24:C24"/>
    <mergeCell ref="D24:E24"/>
    <mergeCell ref="H24:I24"/>
    <mergeCell ref="B25:C25"/>
    <mergeCell ref="D25:E25"/>
    <mergeCell ref="B30:C30"/>
    <mergeCell ref="D30:E30"/>
    <mergeCell ref="J22:J23"/>
    <mergeCell ref="K22:K23"/>
    <mergeCell ref="I22:I23"/>
    <mergeCell ref="L19:M19"/>
    <mergeCell ref="F21:G21"/>
    <mergeCell ref="H21:I21"/>
    <mergeCell ref="A22:A23"/>
    <mergeCell ref="B22:B23"/>
    <mergeCell ref="C22:C23"/>
    <mergeCell ref="D22:D23"/>
    <mergeCell ref="E22:E23"/>
    <mergeCell ref="B18:C18"/>
    <mergeCell ref="B21:C21"/>
    <mergeCell ref="D21:E21"/>
    <mergeCell ref="F18:G18"/>
    <mergeCell ref="J18:K18"/>
    <mergeCell ref="H18:I18"/>
    <mergeCell ref="D18:E18"/>
    <mergeCell ref="B19:C19"/>
    <mergeCell ref="D19:E19"/>
    <mergeCell ref="F19:G19"/>
    <mergeCell ref="H19:I19"/>
    <mergeCell ref="J19:K19"/>
    <mergeCell ref="A16:A17"/>
    <mergeCell ref="B16:B17"/>
    <mergeCell ref="C16:C17"/>
    <mergeCell ref="G16:G17"/>
    <mergeCell ref="J16:J17"/>
    <mergeCell ref="K16:K17"/>
    <mergeCell ref="F16:F17"/>
    <mergeCell ref="H16:H17"/>
    <mergeCell ref="N13:O13"/>
    <mergeCell ref="B13:C13"/>
    <mergeCell ref="D13:E13"/>
    <mergeCell ref="B15:C15"/>
    <mergeCell ref="F15:G15"/>
    <mergeCell ref="J15:K15"/>
    <mergeCell ref="F13:G13"/>
    <mergeCell ref="H13:I13"/>
    <mergeCell ref="J13:K13"/>
    <mergeCell ref="L13:M13"/>
    <mergeCell ref="B12:C12"/>
    <mergeCell ref="F12:G12"/>
    <mergeCell ref="J12:K12"/>
    <mergeCell ref="L7:M7"/>
    <mergeCell ref="N7:O7"/>
    <mergeCell ref="B9:C9"/>
    <mergeCell ref="F9:G9"/>
    <mergeCell ref="J9:K9"/>
    <mergeCell ref="J11:K11"/>
    <mergeCell ref="F11:G11"/>
    <mergeCell ref="B11:C11"/>
    <mergeCell ref="B6:C6"/>
    <mergeCell ref="F6:G6"/>
    <mergeCell ref="J6:K6"/>
    <mergeCell ref="L6:M6"/>
    <mergeCell ref="N6:O6"/>
    <mergeCell ref="B7:C7"/>
    <mergeCell ref="D7:E7"/>
    <mergeCell ref="F7:G7"/>
    <mergeCell ref="H7:I7"/>
    <mergeCell ref="J7:K7"/>
    <mergeCell ref="B4:C4"/>
    <mergeCell ref="F4:G4"/>
    <mergeCell ref="J4:K4"/>
    <mergeCell ref="B5:C5"/>
    <mergeCell ref="D4:E4"/>
    <mergeCell ref="D5:E5"/>
    <mergeCell ref="H4:I4"/>
    <mergeCell ref="F5:G5"/>
    <mergeCell ref="H5:I5"/>
    <mergeCell ref="A27:A28"/>
    <mergeCell ref="B1:H1"/>
    <mergeCell ref="I1:O1"/>
    <mergeCell ref="B2:C2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="200" zoomScaleNormal="200" zoomScalePageLayoutView="0" workbookViewId="0" topLeftCell="A1">
      <selection activeCell="D27" sqref="D27:D28"/>
    </sheetView>
  </sheetViews>
  <sheetFormatPr defaultColWidth="9.140625" defaultRowHeight="12.75"/>
  <cols>
    <col min="1" max="11" width="10.7109375" style="0" customWidth="1"/>
    <col min="12" max="15" width="5.7109375" style="0" customWidth="1"/>
  </cols>
  <sheetData>
    <row r="1" spans="2:15" s="19" customFormat="1" ht="49.5" customHeight="1">
      <c r="B1" s="301">
        <f>IF(Calendario!$Q$4="","",Calendario!$Q$4)</f>
      </c>
      <c r="C1" s="301"/>
      <c r="D1" s="301"/>
      <c r="E1" s="301"/>
      <c r="F1" s="301"/>
      <c r="G1" s="301"/>
      <c r="H1" s="301"/>
      <c r="I1" s="302">
        <f>Calendario!I27</f>
        <v>45383</v>
      </c>
      <c r="J1" s="302"/>
      <c r="K1" s="302"/>
      <c r="L1" s="302"/>
      <c r="M1" s="302"/>
      <c r="N1" s="302"/>
      <c r="O1" s="302"/>
    </row>
    <row r="2" spans="2:15" s="19" customFormat="1" ht="15.75">
      <c r="B2" s="374" t="str">
        <f>Sep!B2:C2</f>
        <v>lunes</v>
      </c>
      <c r="C2" s="374"/>
      <c r="D2" s="273" t="str">
        <f>Sep!D2:E2</f>
        <v>martes</v>
      </c>
      <c r="E2" s="273"/>
      <c r="F2" s="273" t="str">
        <f>Sep!F2:G2</f>
        <v>miércoles</v>
      </c>
      <c r="G2" s="273"/>
      <c r="H2" s="273" t="str">
        <f>Sep!H2:I2</f>
        <v>jueves</v>
      </c>
      <c r="I2" s="273"/>
      <c r="J2" s="273" t="str">
        <f>Sep!J2:K2</f>
        <v>viernes</v>
      </c>
      <c r="K2" s="273"/>
      <c r="L2" s="273" t="str">
        <f>Sep!L2:M2</f>
        <v>sábado</v>
      </c>
      <c r="M2" s="273"/>
      <c r="N2" s="288" t="str">
        <f>Sep!N2:O2</f>
        <v>domingo</v>
      </c>
      <c r="O2" s="288"/>
    </row>
    <row r="3" spans="2:15" s="19" customFormat="1" ht="18">
      <c r="B3" s="119">
        <v>1</v>
      </c>
      <c r="C3" s="146" t="s">
        <v>45</v>
      </c>
      <c r="D3" s="119">
        <v>2</v>
      </c>
      <c r="E3" s="120"/>
      <c r="F3" s="119">
        <v>3</v>
      </c>
      <c r="G3" s="120"/>
      <c r="H3" s="119">
        <v>4</v>
      </c>
      <c r="I3" s="120"/>
      <c r="J3" s="119">
        <v>5</v>
      </c>
      <c r="K3" s="120"/>
      <c r="L3" s="114">
        <f>Calendario!N29</f>
        <v>45388</v>
      </c>
      <c r="M3" s="115"/>
      <c r="N3" s="114">
        <f>Calendario!O29</f>
        <v>45389</v>
      </c>
      <c r="O3" s="132"/>
    </row>
    <row r="4" spans="1:15" s="19" customFormat="1" ht="26.25" customHeight="1" thickBot="1">
      <c r="A4" s="192"/>
      <c r="B4" s="131"/>
      <c r="C4" s="143"/>
      <c r="D4" s="362" t="s">
        <v>31</v>
      </c>
      <c r="E4" s="353"/>
      <c r="F4" s="352" t="s">
        <v>31</v>
      </c>
      <c r="G4" s="352"/>
      <c r="H4" s="353" t="s">
        <v>31</v>
      </c>
      <c r="I4" s="353"/>
      <c r="J4" s="352" t="s">
        <v>31</v>
      </c>
      <c r="K4" s="352"/>
      <c r="L4" s="268"/>
      <c r="M4" s="268"/>
      <c r="N4" s="45"/>
      <c r="O4" s="179"/>
    </row>
    <row r="5" spans="1:15" s="19" customFormat="1" ht="13.5" customHeight="1">
      <c r="A5" s="205" t="s">
        <v>17</v>
      </c>
      <c r="B5" s="118"/>
      <c r="C5" s="118"/>
      <c r="D5" s="371" t="s">
        <v>39</v>
      </c>
      <c r="E5" s="371"/>
      <c r="F5" s="388" t="s">
        <v>41</v>
      </c>
      <c r="G5" s="347"/>
      <c r="H5" s="371" t="s">
        <v>39</v>
      </c>
      <c r="I5" s="371"/>
      <c r="J5" s="372" t="s">
        <v>41</v>
      </c>
      <c r="K5" s="375"/>
      <c r="L5" s="38"/>
      <c r="M5" s="39"/>
      <c r="N5" s="45"/>
      <c r="O5" s="179"/>
    </row>
    <row r="6" spans="1:15" s="19" customFormat="1" ht="13.5" thickBot="1">
      <c r="A6" s="207"/>
      <c r="B6" s="118"/>
      <c r="C6" s="118"/>
      <c r="D6" s="371"/>
      <c r="E6" s="371"/>
      <c r="F6" s="388"/>
      <c r="G6" s="347"/>
      <c r="H6" s="371"/>
      <c r="I6" s="371"/>
      <c r="J6" s="373"/>
      <c r="K6" s="376"/>
      <c r="L6" s="268"/>
      <c r="M6" s="268"/>
      <c r="N6" s="45"/>
      <c r="O6" s="179"/>
    </row>
    <row r="7" spans="1:15" s="19" customFormat="1" ht="13.5" thickBot="1">
      <c r="A7" s="225" t="s">
        <v>18</v>
      </c>
      <c r="B7" s="356"/>
      <c r="C7" s="357"/>
      <c r="D7" s="306"/>
      <c r="E7" s="268"/>
      <c r="F7" s="390" t="s">
        <v>36</v>
      </c>
      <c r="G7" s="390"/>
      <c r="H7" s="306"/>
      <c r="I7" s="268"/>
      <c r="J7" s="306"/>
      <c r="K7" s="268"/>
      <c r="L7" s="268"/>
      <c r="M7" s="268"/>
      <c r="N7" s="269"/>
      <c r="O7" s="367"/>
    </row>
    <row r="8" spans="1:15" s="19" customFormat="1" ht="18">
      <c r="A8" s="88"/>
      <c r="B8" s="223">
        <f>Calendario!I30</f>
        <v>45390</v>
      </c>
      <c r="C8" s="116"/>
      <c r="D8" s="114">
        <f>Calendario!J30</f>
        <v>45391</v>
      </c>
      <c r="E8" s="116"/>
      <c r="F8" s="119">
        <f>Calendario!K30</f>
        <v>45392</v>
      </c>
      <c r="G8" s="156"/>
      <c r="H8" s="114">
        <f>Calendario!L30</f>
        <v>45393</v>
      </c>
      <c r="I8" s="116"/>
      <c r="J8" s="114">
        <f>Calendario!M30</f>
        <v>45394</v>
      </c>
      <c r="K8" s="116"/>
      <c r="L8" s="114">
        <f>Calendario!N30</f>
        <v>45395</v>
      </c>
      <c r="M8" s="115"/>
      <c r="N8" s="114">
        <f>Calendario!O30</f>
        <v>45396</v>
      </c>
      <c r="O8" s="132"/>
    </row>
    <row r="9" spans="1:15" s="19" customFormat="1" ht="13.5" thickBot="1">
      <c r="A9" s="224"/>
      <c r="B9" s="393" t="s">
        <v>31</v>
      </c>
      <c r="C9" s="352"/>
      <c r="D9" s="353" t="s">
        <v>31</v>
      </c>
      <c r="E9" s="353"/>
      <c r="F9" s="353" t="s">
        <v>31</v>
      </c>
      <c r="G9" s="353"/>
      <c r="H9" s="353" t="s">
        <v>31</v>
      </c>
      <c r="I9" s="353"/>
      <c r="J9" s="353" t="s">
        <v>31</v>
      </c>
      <c r="K9" s="353"/>
      <c r="L9" s="49"/>
      <c r="M9" s="44"/>
      <c r="N9" s="45"/>
      <c r="O9" s="179"/>
    </row>
    <row r="10" spans="1:15" s="19" customFormat="1" ht="25.5" customHeight="1" thickBot="1">
      <c r="A10" s="154" t="s">
        <v>17</v>
      </c>
      <c r="B10" s="348" t="s">
        <v>41</v>
      </c>
      <c r="C10" s="347"/>
      <c r="D10" s="371" t="s">
        <v>39</v>
      </c>
      <c r="E10" s="371"/>
      <c r="F10" s="347" t="s">
        <v>41</v>
      </c>
      <c r="G10" s="347"/>
      <c r="H10" s="371" t="s">
        <v>39</v>
      </c>
      <c r="I10" s="371"/>
      <c r="J10" s="380" t="s">
        <v>41</v>
      </c>
      <c r="K10" s="382"/>
      <c r="L10" s="49"/>
      <c r="M10" s="44"/>
      <c r="N10" s="45"/>
      <c r="O10" s="179"/>
    </row>
    <row r="11" spans="1:15" s="19" customFormat="1" ht="2.25" customHeight="1" thickBot="1">
      <c r="A11" s="219"/>
      <c r="B11" s="394"/>
      <c r="C11" s="347"/>
      <c r="D11" s="371"/>
      <c r="E11" s="371"/>
      <c r="F11" s="347"/>
      <c r="G11" s="347"/>
      <c r="H11" s="371"/>
      <c r="I11" s="371"/>
      <c r="J11" s="381"/>
      <c r="K11" s="383"/>
      <c r="L11" s="49"/>
      <c r="M11" s="44"/>
      <c r="N11" s="45"/>
      <c r="O11" s="179"/>
    </row>
    <row r="12" spans="1:15" s="19" customFormat="1" ht="0.75" customHeight="1" hidden="1" thickBot="1">
      <c r="A12" s="193"/>
      <c r="B12" s="395"/>
      <c r="C12" s="396"/>
      <c r="D12" s="364"/>
      <c r="E12" s="365"/>
      <c r="F12" s="358" t="s">
        <v>36</v>
      </c>
      <c r="G12" s="358"/>
      <c r="H12" s="364"/>
      <c r="I12" s="365"/>
      <c r="J12" s="377"/>
      <c r="K12" s="365"/>
      <c r="L12" s="291"/>
      <c r="M12" s="291"/>
      <c r="N12" s="269"/>
      <c r="O12" s="269"/>
    </row>
    <row r="13" spans="1:15" s="19" customFormat="1" ht="13.5" customHeight="1" hidden="1">
      <c r="A13" s="193"/>
      <c r="B13" s="40"/>
      <c r="C13" s="133"/>
      <c r="D13" s="134"/>
      <c r="E13" s="133"/>
      <c r="F13" s="364"/>
      <c r="G13" s="365"/>
      <c r="H13" s="134"/>
      <c r="I13" s="133"/>
      <c r="J13" s="40"/>
      <c r="K13" s="133"/>
      <c r="L13" s="291"/>
      <c r="M13" s="291"/>
      <c r="N13" s="269"/>
      <c r="O13" s="269"/>
    </row>
    <row r="14" spans="1:15" s="50" customFormat="1" ht="13.5" hidden="1" thickBot="1">
      <c r="A14" s="206"/>
      <c r="B14" s="378"/>
      <c r="C14" s="379"/>
      <c r="D14" s="378"/>
      <c r="E14" s="378"/>
      <c r="F14" s="378"/>
      <c r="G14" s="378"/>
      <c r="H14" s="378"/>
      <c r="I14" s="378"/>
      <c r="J14" s="378"/>
      <c r="K14" s="378"/>
      <c r="L14" s="369"/>
      <c r="M14" s="370"/>
      <c r="N14" s="368"/>
      <c r="O14" s="368"/>
    </row>
    <row r="15" spans="1:15" s="50" customFormat="1" ht="13.5" thickBot="1">
      <c r="A15" s="155" t="s">
        <v>18</v>
      </c>
      <c r="B15" s="358" t="s">
        <v>36</v>
      </c>
      <c r="C15" s="330"/>
      <c r="D15" s="306"/>
      <c r="E15" s="268"/>
      <c r="F15" s="330" t="s">
        <v>36</v>
      </c>
      <c r="G15" s="330"/>
      <c r="H15" s="306"/>
      <c r="I15" s="268"/>
      <c r="J15" s="40"/>
      <c r="K15" s="204"/>
      <c r="L15" s="49"/>
      <c r="M15" s="49"/>
      <c r="N15" s="49"/>
      <c r="O15" s="49"/>
    </row>
    <row r="16" spans="2:15" s="19" customFormat="1" ht="18">
      <c r="B16" s="114">
        <f>Calendario!I31</f>
        <v>45397</v>
      </c>
      <c r="C16" s="116"/>
      <c r="D16" s="114">
        <f>Calendario!J31</f>
        <v>45398</v>
      </c>
      <c r="E16" s="116"/>
      <c r="F16" s="114">
        <f>Calendario!K31</f>
        <v>45399</v>
      </c>
      <c r="G16" s="116"/>
      <c r="H16" s="114">
        <f>Calendario!L31</f>
        <v>45400</v>
      </c>
      <c r="I16" s="116"/>
      <c r="J16" s="114">
        <f>Calendario!M31</f>
        <v>45401</v>
      </c>
      <c r="K16" s="116"/>
      <c r="L16" s="114">
        <f>Calendario!N31</f>
        <v>45402</v>
      </c>
      <c r="M16" s="116"/>
      <c r="N16" s="114">
        <f>Calendario!O31</f>
        <v>45403</v>
      </c>
      <c r="O16" s="135"/>
    </row>
    <row r="17" spans="1:15" s="19" customFormat="1" ht="12.75" customHeight="1" thickBot="1">
      <c r="A17" s="50"/>
      <c r="B17" s="386" t="s">
        <v>31</v>
      </c>
      <c r="C17" s="386"/>
      <c r="D17" s="386" t="s">
        <v>31</v>
      </c>
      <c r="E17" s="386"/>
      <c r="F17" s="386" t="s">
        <v>31</v>
      </c>
      <c r="G17" s="386"/>
      <c r="H17" s="386" t="s">
        <v>31</v>
      </c>
      <c r="I17" s="386"/>
      <c r="J17" s="386" t="s">
        <v>31</v>
      </c>
      <c r="K17" s="386"/>
      <c r="L17" s="49"/>
      <c r="M17" s="44"/>
      <c r="N17" s="45"/>
      <c r="O17" s="179"/>
    </row>
    <row r="18" spans="1:15" s="19" customFormat="1" ht="12.75" customHeight="1">
      <c r="A18" s="154" t="s">
        <v>17</v>
      </c>
      <c r="B18" s="347" t="s">
        <v>41</v>
      </c>
      <c r="C18" s="384"/>
      <c r="D18" s="371" t="s">
        <v>39</v>
      </c>
      <c r="E18" s="371"/>
      <c r="F18" s="347" t="s">
        <v>41</v>
      </c>
      <c r="G18" s="347"/>
      <c r="H18" s="371" t="s">
        <v>39</v>
      </c>
      <c r="I18" s="371"/>
      <c r="J18" s="347" t="s">
        <v>41</v>
      </c>
      <c r="K18" s="384"/>
      <c r="L18" s="49"/>
      <c r="M18" s="44"/>
      <c r="N18" s="45"/>
      <c r="O18" s="179"/>
    </row>
    <row r="19" spans="1:15" s="19" customFormat="1" ht="14.25" customHeight="1" thickBot="1">
      <c r="A19" s="247"/>
      <c r="B19" s="347"/>
      <c r="C19" s="399"/>
      <c r="D19" s="371"/>
      <c r="E19" s="371"/>
      <c r="F19" s="347"/>
      <c r="G19" s="347"/>
      <c r="H19" s="371"/>
      <c r="I19" s="371"/>
      <c r="J19" s="347"/>
      <c r="K19" s="385"/>
      <c r="L19" s="49"/>
      <c r="M19" s="44"/>
      <c r="N19" s="45"/>
      <c r="O19" s="179"/>
    </row>
    <row r="20" spans="1:15" s="50" customFormat="1" ht="14.25" customHeight="1" thickBot="1">
      <c r="A20" s="183" t="s">
        <v>18</v>
      </c>
      <c r="B20" s="358" t="s">
        <v>36</v>
      </c>
      <c r="C20" s="358"/>
      <c r="D20" s="387"/>
      <c r="E20" s="387"/>
      <c r="F20" s="358" t="s">
        <v>36</v>
      </c>
      <c r="G20" s="358"/>
      <c r="H20" s="387"/>
      <c r="I20" s="387"/>
      <c r="J20" s="389"/>
      <c r="K20" s="389"/>
      <c r="L20" s="369"/>
      <c r="M20" s="370"/>
      <c r="N20" s="368"/>
      <c r="O20" s="291"/>
    </row>
    <row r="21" spans="2:15" s="19" customFormat="1" ht="18">
      <c r="B21" s="114">
        <f>Calendario!I32</f>
        <v>45404</v>
      </c>
      <c r="C21" s="116"/>
      <c r="D21" s="114">
        <f>Calendario!J32</f>
        <v>45405</v>
      </c>
      <c r="E21" s="149" t="s">
        <v>28</v>
      </c>
      <c r="F21" s="114">
        <f>Calendario!K32</f>
        <v>45406</v>
      </c>
      <c r="G21" s="115"/>
      <c r="H21" s="114">
        <f>Calendario!L32</f>
        <v>45407</v>
      </c>
      <c r="I21" s="115"/>
      <c r="J21" s="114">
        <f>Calendario!M32</f>
        <v>45408</v>
      </c>
      <c r="K21" s="116"/>
      <c r="L21" s="114">
        <f>Calendario!N32</f>
        <v>45409</v>
      </c>
      <c r="M21" s="115"/>
      <c r="N21" s="114">
        <f>Calendario!O32</f>
        <v>45410</v>
      </c>
      <c r="O21" s="132"/>
    </row>
    <row r="22" spans="1:15" s="19" customFormat="1" ht="13.5" thickBot="1">
      <c r="A22" s="187"/>
      <c r="B22" s="386" t="s">
        <v>31</v>
      </c>
      <c r="C22" s="386"/>
      <c r="D22" s="131"/>
      <c r="E22" s="143"/>
      <c r="F22" s="323" t="s">
        <v>31</v>
      </c>
      <c r="G22" s="323"/>
      <c r="H22" s="353" t="s">
        <v>31</v>
      </c>
      <c r="I22" s="353"/>
      <c r="J22" s="323" t="s">
        <v>31</v>
      </c>
      <c r="K22" s="323"/>
      <c r="L22" s="49"/>
      <c r="M22" s="44"/>
      <c r="N22" s="45"/>
      <c r="O22" s="179"/>
    </row>
    <row r="23" spans="1:15" s="19" customFormat="1" ht="21" customHeight="1" thickBot="1">
      <c r="A23" s="239" t="s">
        <v>17</v>
      </c>
      <c r="B23" s="248" t="s">
        <v>41</v>
      </c>
      <c r="C23" s="249"/>
      <c r="D23" s="118"/>
      <c r="E23" s="144"/>
      <c r="F23" s="191"/>
      <c r="G23" s="191"/>
      <c r="H23" s="371" t="s">
        <v>39</v>
      </c>
      <c r="I23" s="371"/>
      <c r="J23" s="191"/>
      <c r="K23" s="191"/>
      <c r="L23" s="49"/>
      <c r="M23" s="44"/>
      <c r="N23" s="45"/>
      <c r="O23" s="179"/>
    </row>
    <row r="24" spans="1:15" s="19" customFormat="1" ht="13.5" thickBot="1">
      <c r="A24" s="181" t="s">
        <v>18</v>
      </c>
      <c r="B24" s="358" t="s">
        <v>36</v>
      </c>
      <c r="C24" s="358"/>
      <c r="D24" s="356"/>
      <c r="E24" s="357"/>
      <c r="F24" s="268"/>
      <c r="G24" s="268"/>
      <c r="H24" s="371"/>
      <c r="I24" s="371"/>
      <c r="J24" s="289"/>
      <c r="K24" s="306"/>
      <c r="L24" s="291"/>
      <c r="M24" s="291"/>
      <c r="N24" s="269"/>
      <c r="O24" s="367"/>
    </row>
    <row r="25" spans="2:15" s="19" customFormat="1" ht="18">
      <c r="B25" s="119">
        <f>Calendario!I33</f>
        <v>45411</v>
      </c>
      <c r="C25" s="156"/>
      <c r="D25" s="114">
        <f>Calendario!J33</f>
        <v>45412</v>
      </c>
      <c r="E25" s="115"/>
      <c r="F25" s="22"/>
      <c r="G25" s="82"/>
      <c r="H25" s="22"/>
      <c r="I25" s="82"/>
      <c r="J25" s="22"/>
      <c r="K25" s="82"/>
      <c r="L25" s="114">
        <f>Calendario!N33</f>
      </c>
      <c r="M25" s="115"/>
      <c r="N25" s="114">
        <f>Calendario!O33</f>
      </c>
      <c r="O25" s="132"/>
    </row>
    <row r="26" spans="1:15" s="19" customFormat="1" ht="13.5" thickBot="1">
      <c r="A26" s="237"/>
      <c r="B26" s="392" t="s">
        <v>31</v>
      </c>
      <c r="C26" s="392"/>
      <c r="D26" s="353" t="s">
        <v>31</v>
      </c>
      <c r="E26" s="353"/>
      <c r="F26" s="28"/>
      <c r="G26" s="29"/>
      <c r="H26" s="28"/>
      <c r="I26" s="29"/>
      <c r="J26" s="28"/>
      <c r="K26" s="29"/>
      <c r="L26" s="49"/>
      <c r="M26" s="44"/>
      <c r="N26" s="45"/>
      <c r="O26" s="179"/>
    </row>
    <row r="27" spans="1:15" s="19" customFormat="1" ht="13.5" thickBot="1">
      <c r="A27" s="222" t="s">
        <v>17</v>
      </c>
      <c r="B27" s="255"/>
      <c r="C27" s="191"/>
      <c r="D27" s="371" t="s">
        <v>39</v>
      </c>
      <c r="E27" s="371"/>
      <c r="F27" s="83"/>
      <c r="G27" s="39"/>
      <c r="H27" s="83"/>
      <c r="I27" s="39"/>
      <c r="J27" s="83"/>
      <c r="K27" s="39"/>
      <c r="L27" s="49"/>
      <c r="M27" s="44"/>
      <c r="N27" s="45"/>
      <c r="O27" s="179"/>
    </row>
    <row r="28" spans="1:15" s="19" customFormat="1" ht="14.25" customHeight="1" thickBot="1">
      <c r="A28" s="220"/>
      <c r="B28" s="328"/>
      <c r="C28" s="391"/>
      <c r="D28" s="371"/>
      <c r="E28" s="371"/>
      <c r="F28" s="164"/>
      <c r="G28" s="165"/>
      <c r="H28" s="164"/>
      <c r="I28" s="165"/>
      <c r="J28" s="164"/>
      <c r="K28" s="165"/>
      <c r="L28" s="49"/>
      <c r="M28" s="44"/>
      <c r="N28" s="45"/>
      <c r="O28" s="179"/>
    </row>
    <row r="29" spans="1:15" s="19" customFormat="1" ht="12.75">
      <c r="A29" s="130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1"/>
      <c r="M29" s="291"/>
      <c r="N29" s="269"/>
      <c r="O29" s="367"/>
    </row>
    <row r="30" spans="1:15" s="50" customFormat="1" ht="12.75">
      <c r="A30" s="136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91"/>
      <c r="M30" s="291"/>
      <c r="N30" s="397"/>
      <c r="O30" s="398"/>
    </row>
    <row r="31" spans="2:15" ht="18">
      <c r="B31" s="101"/>
      <c r="C31" s="70"/>
      <c r="D31" s="101"/>
      <c r="E31" s="70"/>
      <c r="F31" s="101"/>
      <c r="G31" s="70"/>
      <c r="H31" s="101"/>
      <c r="I31" s="70"/>
      <c r="J31" s="101"/>
      <c r="K31" s="70"/>
      <c r="L31" s="74"/>
      <c r="M31" s="74"/>
      <c r="N31" s="77"/>
      <c r="O31" s="153"/>
    </row>
    <row r="32" spans="1:15" ht="12.75">
      <c r="A32" s="19"/>
      <c r="B32" s="104"/>
      <c r="C32" s="105"/>
      <c r="D32" s="104"/>
      <c r="E32" s="105"/>
      <c r="F32" s="104"/>
      <c r="G32" s="105"/>
      <c r="H32" s="104"/>
      <c r="I32" s="105"/>
      <c r="J32" s="104"/>
      <c r="K32" s="105"/>
      <c r="L32" s="77"/>
      <c r="M32" s="77"/>
      <c r="N32" s="77"/>
      <c r="O32" s="153"/>
    </row>
    <row r="33" spans="1:15" ht="12.75">
      <c r="A33" s="130"/>
      <c r="B33" s="38"/>
      <c r="C33" s="39"/>
      <c r="D33" s="38"/>
      <c r="E33" s="39"/>
      <c r="F33" s="38"/>
      <c r="G33" s="39"/>
      <c r="H33" s="38"/>
      <c r="I33" s="39"/>
      <c r="J33" s="38"/>
      <c r="K33" s="39"/>
      <c r="L33" s="77"/>
      <c r="M33" s="77"/>
      <c r="N33" s="77"/>
      <c r="O33" s="153"/>
    </row>
    <row r="34" spans="1:15" ht="12.75">
      <c r="A34" s="130"/>
      <c r="B34" s="38"/>
      <c r="C34" s="39"/>
      <c r="D34" s="38"/>
      <c r="E34" s="39"/>
      <c r="F34" s="38"/>
      <c r="G34" s="39"/>
      <c r="H34" s="38"/>
      <c r="I34" s="39"/>
      <c r="J34" s="38"/>
      <c r="K34" s="39"/>
      <c r="L34" s="77"/>
      <c r="M34" s="77"/>
      <c r="N34" s="77"/>
      <c r="O34" s="153"/>
    </row>
    <row r="35" spans="2:15" ht="12.75"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77"/>
      <c r="M35" s="77"/>
      <c r="N35" s="294"/>
      <c r="O35" s="294"/>
    </row>
    <row r="36" spans="1:15" ht="12.75">
      <c r="A36" s="137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96"/>
      <c r="M36" s="296"/>
      <c r="N36" s="296"/>
      <c r="O36" s="296"/>
    </row>
    <row r="37" spans="2:3" ht="12.75">
      <c r="B37" s="138"/>
      <c r="C37" s="138"/>
    </row>
  </sheetData>
  <sheetProtection selectLockedCells="1" selectUnlockedCells="1"/>
  <mergeCells count="131">
    <mergeCell ref="B22:C22"/>
    <mergeCell ref="D18:D19"/>
    <mergeCell ref="H18:H19"/>
    <mergeCell ref="B18:B19"/>
    <mergeCell ref="C18:C19"/>
    <mergeCell ref="F18:F19"/>
    <mergeCell ref="G18:G19"/>
    <mergeCell ref="B17:C17"/>
    <mergeCell ref="B20:C20"/>
    <mergeCell ref="F13:G13"/>
    <mergeCell ref="F9:G9"/>
    <mergeCell ref="F10:F11"/>
    <mergeCell ref="G10:G11"/>
    <mergeCell ref="B15:C15"/>
    <mergeCell ref="F15:G15"/>
    <mergeCell ref="F12:G12"/>
    <mergeCell ref="D15:E15"/>
    <mergeCell ref="B35:C35"/>
    <mergeCell ref="D35:E35"/>
    <mergeCell ref="N35:O35"/>
    <mergeCell ref="B36:C36"/>
    <mergeCell ref="D36:E36"/>
    <mergeCell ref="L36:O36"/>
    <mergeCell ref="F35:G35"/>
    <mergeCell ref="F36:G36"/>
    <mergeCell ref="H35:I35"/>
    <mergeCell ref="H36:I36"/>
    <mergeCell ref="J35:K35"/>
    <mergeCell ref="J36:K36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D4:E4"/>
    <mergeCell ref="D5:D6"/>
    <mergeCell ref="E5:E6"/>
    <mergeCell ref="D17:E17"/>
    <mergeCell ref="D20:E20"/>
    <mergeCell ref="B9:C9"/>
    <mergeCell ref="B10:B11"/>
    <mergeCell ref="B7:C7"/>
    <mergeCell ref="D7:E7"/>
    <mergeCell ref="B12:C12"/>
    <mergeCell ref="B24:C24"/>
    <mergeCell ref="D24:E24"/>
    <mergeCell ref="B28:C28"/>
    <mergeCell ref="B26:C26"/>
    <mergeCell ref="D26:E26"/>
    <mergeCell ref="D27:D28"/>
    <mergeCell ref="E27:E28"/>
    <mergeCell ref="F4:G4"/>
    <mergeCell ref="F5:F6"/>
    <mergeCell ref="G5:G6"/>
    <mergeCell ref="F24:G24"/>
    <mergeCell ref="J22:K22"/>
    <mergeCell ref="F17:G17"/>
    <mergeCell ref="J20:K20"/>
    <mergeCell ref="F7:G7"/>
    <mergeCell ref="J9:K9"/>
    <mergeCell ref="J24:K24"/>
    <mergeCell ref="H17:I17"/>
    <mergeCell ref="J17:K17"/>
    <mergeCell ref="D12:E12"/>
    <mergeCell ref="L24:M24"/>
    <mergeCell ref="L14:M14"/>
    <mergeCell ref="F20:G20"/>
    <mergeCell ref="F22:G22"/>
    <mergeCell ref="H22:I22"/>
    <mergeCell ref="H20:I20"/>
    <mergeCell ref="H15:I15"/>
    <mergeCell ref="J18:J19"/>
    <mergeCell ref="N12:O12"/>
    <mergeCell ref="H10:H11"/>
    <mergeCell ref="I10:I11"/>
    <mergeCell ref="L13:M13"/>
    <mergeCell ref="J10:J11"/>
    <mergeCell ref="K10:K11"/>
    <mergeCell ref="K18:K19"/>
    <mergeCell ref="L12:M12"/>
    <mergeCell ref="B14:C14"/>
    <mergeCell ref="D14:E14"/>
    <mergeCell ref="F14:G14"/>
    <mergeCell ref="H14:I14"/>
    <mergeCell ref="J14:K14"/>
    <mergeCell ref="N14:O14"/>
    <mergeCell ref="J2:K2"/>
    <mergeCell ref="K5:K6"/>
    <mergeCell ref="L6:M6"/>
    <mergeCell ref="J12:K12"/>
    <mergeCell ref="H4:I4"/>
    <mergeCell ref="H12:I12"/>
    <mergeCell ref="H9:I9"/>
    <mergeCell ref="L4:M4"/>
    <mergeCell ref="J4:K4"/>
    <mergeCell ref="J7:K7"/>
    <mergeCell ref="J5:J6"/>
    <mergeCell ref="N7:O7"/>
    <mergeCell ref="H7:I7"/>
    <mergeCell ref="B1:H1"/>
    <mergeCell ref="I1:O1"/>
    <mergeCell ref="B2:C2"/>
    <mergeCell ref="D2:E2"/>
    <mergeCell ref="F2:G2"/>
    <mergeCell ref="H2:I2"/>
    <mergeCell ref="L2:M2"/>
    <mergeCell ref="C10:C11"/>
    <mergeCell ref="D9:E9"/>
    <mergeCell ref="D10:D11"/>
    <mergeCell ref="E10:E11"/>
    <mergeCell ref="H5:H6"/>
    <mergeCell ref="I5:I6"/>
    <mergeCell ref="N24:O24"/>
    <mergeCell ref="N2:O2"/>
    <mergeCell ref="N20:O20"/>
    <mergeCell ref="L20:M20"/>
    <mergeCell ref="L7:M7"/>
    <mergeCell ref="E18:E19"/>
    <mergeCell ref="I18:I19"/>
    <mergeCell ref="H23:H24"/>
    <mergeCell ref="I23:I24"/>
    <mergeCell ref="N13:O13"/>
  </mergeCells>
  <printOptions horizontalCentered="1" verticalCentered="1"/>
  <pageMargins left="0.5" right="0.5" top="0.25" bottom="0.25" header="0.5118055555555555" footer="0.511805555555555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Plantilla Calendario</dc:title>
  <dc:subject/>
  <dc:creator>www.vertex42.com</dc:creator>
  <cp:keywords/>
  <dc:description>(c) 2009 Vertex42 LLC. All rights reserved.</dc:description>
  <cp:lastModifiedBy>David Cateura Sanz</cp:lastModifiedBy>
  <cp:lastPrinted>2020-07-09T12:37:29Z</cp:lastPrinted>
  <dcterms:created xsi:type="dcterms:W3CDTF">2008-12-11T21:42:43Z</dcterms:created>
  <dcterms:modified xsi:type="dcterms:W3CDTF">2023-09-06T11:32:05Z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